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ver" sheetId="1" state="visible" r:id="rId3"/>
    <sheet name="Journal" sheetId="2" state="visible" r:id="rId4"/>
    <sheet name="T-Accounts" sheetId="3" state="visible" r:id="rId5"/>
    <sheet name="Trial Balance" sheetId="4" state="visible" r:id="rId6"/>
    <sheet name="Income Statement" sheetId="5" state="visible" r:id="rId7"/>
    <sheet name="Balance Sheet" sheetId="6" state="visible" r:id="rId8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<sst xmlns="http://schemas.openxmlformats.org/spreadsheetml/2006/main" count="419" uniqueCount="244">
  <si>
    <t xml:space="preserve">HUR  NUSRAT</t>
  </si>
  <si>
    <t xml:space="preserve">Financial Statements</t>
  </si>
  <si>
    <t xml:space="preserve">For the Year Ended December 31, 2022  •  Expressed in Canadian Dollars (CAD)</t>
  </si>
  <si>
    <t xml:space="preserve">#</t>
  </si>
  <si>
    <t xml:space="preserve">STATEMENT</t>
  </si>
  <si>
    <t xml:space="preserve">DESCRIPTION</t>
  </si>
  <si>
    <t xml:space="preserve">1</t>
  </si>
  <si>
    <t xml:space="preserve">Journal</t>
  </si>
  <si>
    <t xml:space="preserve">Chronological record of all business transactions</t>
  </si>
  <si>
    <t xml:space="preserve">2</t>
  </si>
  <si>
    <t xml:space="preserve">T-Accounts (Ledger)</t>
  </si>
  <si>
    <t xml:space="preserve">Posting of journal entries to individual accounts</t>
  </si>
  <si>
    <t xml:space="preserve">3</t>
  </si>
  <si>
    <t xml:space="preserve">Trial Balance</t>
  </si>
  <si>
    <t xml:space="preserve">Listing of all account balances to verify debits = credits</t>
  </si>
  <si>
    <t xml:space="preserve">4</t>
  </si>
  <si>
    <t xml:space="preserve">Income Statement</t>
  </si>
  <si>
    <t xml:space="preserve">Revenues and expenses — measures profitability</t>
  </si>
  <si>
    <t xml:space="preserve">5</t>
  </si>
  <si>
    <t xml:space="preserve">Balance Sheet</t>
  </si>
  <si>
    <t xml:space="preserve">Assets, liabilities and equity at year-end</t>
  </si>
  <si>
    <t xml:space="preserve">This workbook follows the full accounting cycle. Figures are illustrative and prepared as a draft for internal review.</t>
  </si>
  <si>
    <t xml:space="preserve">DRAFT — PREPARED MAY 2026  •  UNAUDITED</t>
  </si>
  <si>
    <t xml:space="preserve">GENERAL JOURNAL</t>
  </si>
  <si>
    <t xml:space="preserve">For the Year Ended December 31, 2022  —  All figures in CAD</t>
  </si>
  <si>
    <t xml:space="preserve">DATE</t>
  </si>
  <si>
    <t xml:space="preserve">JE #</t>
  </si>
  <si>
    <t xml:space="preserve">ACCOUNT</t>
  </si>
  <si>
    <t xml:space="preserve">DEBIT</t>
  </si>
  <si>
    <t xml:space="preserve">CREDIT</t>
  </si>
  <si>
    <t xml:space="preserve">Jan 02, 2022</t>
  </si>
  <si>
    <t xml:space="preserve">J-01</t>
  </si>
  <si>
    <t xml:space="preserve">Cash</t>
  </si>
  <si>
    <t xml:space="preserve">Issued common shares to founders to capitalize the fashion house</t>
  </si>
  <si>
    <t xml:space="preserve">        Common Shares</t>
  </si>
  <si>
    <t xml:space="preserve">Jan 04, 2022</t>
  </si>
  <si>
    <t xml:space="preserve">J-02</t>
  </si>
  <si>
    <t xml:space="preserve">Studio &amp; Showroom Equipment</t>
  </si>
  <si>
    <t xml:space="preserve">Bought sewing, embroidery &amp; showroom equipment; part cash, part note</t>
  </si>
  <si>
    <t xml:space="preserve">        Cash</t>
  </si>
  <si>
    <t xml:space="preserve">        Notes Payable</t>
  </si>
  <si>
    <t xml:space="preserve">Jan 08, 2022</t>
  </si>
  <si>
    <t xml:space="preserve">J-03</t>
  </si>
  <si>
    <t xml:space="preserve">Intangible Assets — Brand &amp; Designs</t>
  </si>
  <si>
    <t xml:space="preserve">Registered the 'Hur Nusrat' trademark and design portfolio</t>
  </si>
  <si>
    <t xml:space="preserve">Jan 12, 2022</t>
  </si>
  <si>
    <t xml:space="preserve">J-04</t>
  </si>
  <si>
    <t xml:space="preserve">Prepaid Insurance</t>
  </si>
  <si>
    <t xml:space="preserve">Paid 12-month studio &amp; inventory insurance in advance</t>
  </si>
  <si>
    <t xml:space="preserve">Feb 01, 2022</t>
  </si>
  <si>
    <t xml:space="preserve">J-05</t>
  </si>
  <si>
    <t xml:space="preserve">Raw Materials &amp; Fabric Inventory</t>
  </si>
  <si>
    <t xml:space="preserve">Purchased premium fabrics, silk, embellishments &amp; trims on account</t>
  </si>
  <si>
    <t xml:space="preserve">        Accounts Payable</t>
  </si>
  <si>
    <t xml:space="preserve">Feb 28, 2022</t>
  </si>
  <si>
    <t xml:space="preserve">J-06</t>
  </si>
  <si>
    <t xml:space="preserve">Design &amp; Sample Development Expense</t>
  </si>
  <si>
    <t xml:space="preserve">Spring/Summer collection — pattern making, sampling &amp; prototyping</t>
  </si>
  <si>
    <t xml:space="preserve">Mar 10, 2022</t>
  </si>
  <si>
    <t xml:space="preserve">J-07</t>
  </si>
  <si>
    <t xml:space="preserve">Finished Goods Inventory</t>
  </si>
  <si>
    <t xml:space="preserve">Production run — fabric consumed plus tailoring labour into garments</t>
  </si>
  <si>
    <t xml:space="preserve">        Raw Materials &amp; Fabric Inventory</t>
  </si>
  <si>
    <t xml:space="preserve">Mar 25, 2022</t>
  </si>
  <si>
    <t xml:space="preserve">J-08</t>
  </si>
  <si>
    <t xml:space="preserve">Fashion Show &amp; Runway Expense</t>
  </si>
  <si>
    <t xml:space="preserve">Staged Spring/Summer 2022 runway show and lookbook shoot</t>
  </si>
  <si>
    <t xml:space="preserve">Apr 15, 2022</t>
  </si>
  <si>
    <t xml:space="preserve">J-09</t>
  </si>
  <si>
    <t xml:space="preserve">Accounts Receivable</t>
  </si>
  <si>
    <t xml:space="preserve">Wholesale orders shipped to boutiques &amp; department stores on credit</t>
  </si>
  <si>
    <t xml:space="preserve">        Wholesale Revenue</t>
  </si>
  <si>
    <t xml:space="preserve">J-10</t>
  </si>
  <si>
    <t xml:space="preserve">Cost of Goods Sold</t>
  </si>
  <si>
    <t xml:space="preserve">Recorded cost of garments sold to wholesale buyers</t>
  </si>
  <si>
    <t xml:space="preserve">        Finished Goods Inventory</t>
  </si>
  <si>
    <t xml:space="preserve">May 20, 2022</t>
  </si>
  <si>
    <t xml:space="preserve">J-11</t>
  </si>
  <si>
    <t xml:space="preserve">Direct-to-consumer sales at flagship boutique &amp; online store</t>
  </si>
  <si>
    <t xml:space="preserve">        Retail Boutique Revenue</t>
  </si>
  <si>
    <t xml:space="preserve">J-12</t>
  </si>
  <si>
    <t xml:space="preserve">Recorded cost of garments sold through retail channel</t>
  </si>
  <si>
    <t xml:space="preserve">Jun 30, 2022</t>
  </si>
  <si>
    <t xml:space="preserve">J-13</t>
  </si>
  <si>
    <t xml:space="preserve">Collected payment from wholesale boutique accounts</t>
  </si>
  <si>
    <t xml:space="preserve">        Accounts Receivable</t>
  </si>
  <si>
    <t xml:space="preserve">Jul 10, 2022</t>
  </si>
  <si>
    <t xml:space="preserve">J-14</t>
  </si>
  <si>
    <t xml:space="preserve">Accounts Payable</t>
  </si>
  <si>
    <t xml:space="preserve">Paid fabric suppliers and textile mills on account</t>
  </si>
  <si>
    <t xml:space="preserve">Jul 31, 2022</t>
  </si>
  <si>
    <t xml:space="preserve">J-15</t>
  </si>
  <si>
    <t xml:space="preserve">Royalties earned from licensed accessories &amp; fragrance line</t>
  </si>
  <si>
    <t xml:space="preserve">        Licensing &amp; Royalty Income</t>
  </si>
  <si>
    <t xml:space="preserve">Aug 15, 2022</t>
  </si>
  <si>
    <t xml:space="preserve">J-16</t>
  </si>
  <si>
    <t xml:space="preserve">Salaries &amp; Wages Expense</t>
  </si>
  <si>
    <t xml:space="preserve">Paid designers, tailors, atelier staff &amp; retail team</t>
  </si>
  <si>
    <t xml:space="preserve">Sep 01, 2022</t>
  </si>
  <si>
    <t xml:space="preserve">J-17</t>
  </si>
  <si>
    <t xml:space="preserve">Rent Expense</t>
  </si>
  <si>
    <t xml:space="preserve">Annual rent for design studio, atelier &amp; flagship boutique</t>
  </si>
  <si>
    <t xml:space="preserve">Sep 30, 2022</t>
  </si>
  <si>
    <t xml:space="preserve">J-18</t>
  </si>
  <si>
    <t xml:space="preserve">Utilities Expense</t>
  </si>
  <si>
    <t xml:space="preserve">Paid utilities for studio and retail locations</t>
  </si>
  <si>
    <t xml:space="preserve">Oct 15, 2022</t>
  </si>
  <si>
    <t xml:space="preserve">J-19</t>
  </si>
  <si>
    <t xml:space="preserve">Advertising &amp; Marketing Expense</t>
  </si>
  <si>
    <t xml:space="preserve">Editorial campaigns, influencer collaborations &amp; social media ads</t>
  </si>
  <si>
    <t xml:space="preserve">Oct 31, 2022</t>
  </si>
  <si>
    <t xml:space="preserve">J-20</t>
  </si>
  <si>
    <t xml:space="preserve">Shipping &amp; Freight Expense</t>
  </si>
  <si>
    <t xml:space="preserve">Freight and logistics for wholesale shipments and online orders</t>
  </si>
  <si>
    <t xml:space="preserve">Nov 20, 2022</t>
  </si>
  <si>
    <t xml:space="preserve">J-21</t>
  </si>
  <si>
    <t xml:space="preserve">Dividends</t>
  </si>
  <si>
    <t xml:space="preserve">Declared and paid cash dividends to shareholders</t>
  </si>
  <si>
    <t xml:space="preserve">Dec 15, 2022</t>
  </si>
  <si>
    <t xml:space="preserve">J-22</t>
  </si>
  <si>
    <t xml:space="preserve">Fall/Winter collection — research, sampling &amp; prototyping</t>
  </si>
  <si>
    <t xml:space="preserve">Dec 31, 2022</t>
  </si>
  <si>
    <t xml:space="preserve">J-23</t>
  </si>
  <si>
    <t xml:space="preserve">Interest Expense</t>
  </si>
  <si>
    <t xml:space="preserve">Paid interest on equipment notes payable</t>
  </si>
  <si>
    <t xml:space="preserve">J-24</t>
  </si>
  <si>
    <t xml:space="preserve">Depreciation Expense</t>
  </si>
  <si>
    <t xml:space="preserve">Adjusting entry — depreciation on studio &amp; showroom equipment</t>
  </si>
  <si>
    <t xml:space="preserve">        Accumulated Depreciation</t>
  </si>
  <si>
    <t xml:space="preserve">J-25</t>
  </si>
  <si>
    <t xml:space="preserve">Amortization Expense</t>
  </si>
  <si>
    <t xml:space="preserve">Adjusting entry — amortization of brand &amp; design intangibles</t>
  </si>
  <si>
    <t xml:space="preserve">        Accumulated Amortization</t>
  </si>
  <si>
    <t xml:space="preserve">J-26</t>
  </si>
  <si>
    <t xml:space="preserve">Insurance Expense</t>
  </si>
  <si>
    <t xml:space="preserve">Adjusting entry — insurance expired during the year</t>
  </si>
  <si>
    <t xml:space="preserve">        Prepaid Insurance</t>
  </si>
  <si>
    <t xml:space="preserve">J-27</t>
  </si>
  <si>
    <t xml:space="preserve">Adjusting entry — accrued unpaid wages to atelier staff</t>
  </si>
  <si>
    <t xml:space="preserve">        Salaries Payable</t>
  </si>
  <si>
    <t xml:space="preserve">J-28</t>
  </si>
  <si>
    <t xml:space="preserve">Income Tax Expense</t>
  </si>
  <si>
    <t xml:space="preserve">Adjusting entry — accrued corporate income tax (25%)</t>
  </si>
  <si>
    <t xml:space="preserve">        Income Tax Payable</t>
  </si>
  <si>
    <t xml:space="preserve">TOTAL — JOURNAL</t>
  </si>
  <si>
    <t xml:space="preserve">Balance Check  (Debits = Credits)</t>
  </si>
  <si>
    <t xml:space="preserve">GENERAL LEDGER — T-ACCOUNTS</t>
  </si>
  <si>
    <t xml:space="preserve">Postings of Journal Entries  —  For the Year Ended December 31, 2022</t>
  </si>
  <si>
    <t xml:space="preserve">CASH</t>
  </si>
  <si>
    <t xml:space="preserve">ACCOUNTS RECEIVABLE</t>
  </si>
  <si>
    <t xml:space="preserve">RAW MATERIALS &amp; FABRIC INVENTORY</t>
  </si>
  <si>
    <t xml:space="preserve">Debit</t>
  </si>
  <si>
    <t xml:space="preserve">Credit</t>
  </si>
  <si>
    <t xml:space="preserve">FINISHED GOODS INVENTORY</t>
  </si>
  <si>
    <t xml:space="preserve">PREPAID INSURANCE</t>
  </si>
  <si>
    <t xml:space="preserve">STUDIO &amp; SHOWROOM EQUIPMENT</t>
  </si>
  <si>
    <t xml:space="preserve">ACCUMULATED DEPRECIATION</t>
  </si>
  <si>
    <t xml:space="preserve">INTANGIBLE ASSETS — BRAND &amp; DESIGNS</t>
  </si>
  <si>
    <t xml:space="preserve">ACCUMULATED AMORTIZATION</t>
  </si>
  <si>
    <t xml:space="preserve">ACCOUNTS PAYABLE</t>
  </si>
  <si>
    <t xml:space="preserve">SALARIES PAYABLE</t>
  </si>
  <si>
    <t xml:space="preserve">INCOME TAX PAYABLE</t>
  </si>
  <si>
    <t xml:space="preserve">NOTES PAYABLE</t>
  </si>
  <si>
    <t xml:space="preserve">COMMON SHARES</t>
  </si>
  <si>
    <t xml:space="preserve">DIVIDENDS</t>
  </si>
  <si>
    <t xml:space="preserve">WHOLESALE REVENUE</t>
  </si>
  <si>
    <t xml:space="preserve">RETAIL BOUTIQUE REVENUE</t>
  </si>
  <si>
    <t xml:space="preserve">LICENSING &amp; ROYALTY INCOME</t>
  </si>
  <si>
    <t xml:space="preserve">COST OF GOODS SOLD</t>
  </si>
  <si>
    <t xml:space="preserve">DESIGN &amp; SAMPLE DEVELOPMENT EXPENSE</t>
  </si>
  <si>
    <t xml:space="preserve">FASHION SHOW &amp; RUNWAY EXPENSE</t>
  </si>
  <si>
    <t xml:space="preserve">SALARIES &amp; WAGES EXPENSE</t>
  </si>
  <si>
    <t xml:space="preserve">RENT EXPENSE</t>
  </si>
  <si>
    <t xml:space="preserve">UTILITIES EXPENSE</t>
  </si>
  <si>
    <t xml:space="preserve">ADVERTISING &amp; MARKETING EXPENSE</t>
  </si>
  <si>
    <t xml:space="preserve">SHIPPING &amp; FREIGHT EXPENSE</t>
  </si>
  <si>
    <t xml:space="preserve">DEPRECIATION EXPENSE</t>
  </si>
  <si>
    <t xml:space="preserve">AMORTIZATION EXPENSE</t>
  </si>
  <si>
    <t xml:space="preserve">INSURANCE EXPENSE</t>
  </si>
  <si>
    <t xml:space="preserve">INTEREST EXPENSE</t>
  </si>
  <si>
    <t xml:space="preserve">INCOME TAX EXPENSE</t>
  </si>
  <si>
    <t xml:space="preserve">Each T-account aggregates its journal postings.  Balance shown is the net (Dr/Cr) carried forward to the Trial Balance.</t>
  </si>
  <si>
    <t xml:space="preserve">TRIAL BALANCE</t>
  </si>
  <si>
    <t xml:space="preserve">As at December 31, 2022  —  All figures in CAD</t>
  </si>
  <si>
    <t xml:space="preserve">TYPE</t>
  </si>
  <si>
    <t xml:space="preserve">Asset</t>
  </si>
  <si>
    <t xml:space="preserve">Accumulated Depreciation</t>
  </si>
  <si>
    <t xml:space="preserve">Contra-Asset</t>
  </si>
  <si>
    <t xml:space="preserve">Accumulated Amortization</t>
  </si>
  <si>
    <t xml:space="preserve">Liability</t>
  </si>
  <si>
    <t xml:space="preserve">Salaries Payable</t>
  </si>
  <si>
    <t xml:space="preserve">Income Tax Payable</t>
  </si>
  <si>
    <t xml:space="preserve">Notes Payable</t>
  </si>
  <si>
    <t xml:space="preserve">Common Shares</t>
  </si>
  <si>
    <t xml:space="preserve">Equity</t>
  </si>
  <si>
    <t xml:space="preserve">Wholesale Revenue</t>
  </si>
  <si>
    <t xml:space="preserve">Revenue</t>
  </si>
  <si>
    <t xml:space="preserve">Retail Boutique Revenue</t>
  </si>
  <si>
    <t xml:space="preserve">Licensing &amp; Royalty Income</t>
  </si>
  <si>
    <t xml:space="preserve">Expense</t>
  </si>
  <si>
    <t xml:space="preserve">TOTALS</t>
  </si>
  <si>
    <t xml:space="preserve">Balance Check  (Total Debits = Total Credits)</t>
  </si>
  <si>
    <t xml:space="preserve">INCOME STATEMENT</t>
  </si>
  <si>
    <t xml:space="preserve">REVENUE</t>
  </si>
  <si>
    <t xml:space="preserve">Total Revenue</t>
  </si>
  <si>
    <t xml:space="preserve">Gross Profit</t>
  </si>
  <si>
    <t xml:space="preserve">OPERATING EXPENSES</t>
  </si>
  <si>
    <t xml:space="preserve">Total Operating Expenses</t>
  </si>
  <si>
    <t xml:space="preserve">Operating Income (EBIT)</t>
  </si>
  <si>
    <t xml:space="preserve">OTHER EXPENSES</t>
  </si>
  <si>
    <t xml:space="preserve">Income Before Income Tax</t>
  </si>
  <si>
    <t xml:space="preserve">INCOME TAX</t>
  </si>
  <si>
    <t xml:space="preserve">NET INCOME</t>
  </si>
  <si>
    <t xml:space="preserve">Net Profit Margin</t>
  </si>
  <si>
    <t xml:space="preserve">BALANCE SHEET</t>
  </si>
  <si>
    <t xml:space="preserve">ASSETS</t>
  </si>
  <si>
    <t xml:space="preserve">Current Assets</t>
  </si>
  <si>
    <t xml:space="preserve">Total Current Assets</t>
  </si>
  <si>
    <t xml:space="preserve">Property &amp; Equipment</t>
  </si>
  <si>
    <t xml:space="preserve">Less: Accumulated Depreciation</t>
  </si>
  <si>
    <t xml:space="preserve">Net Book Value — Equipment</t>
  </si>
  <si>
    <t xml:space="preserve">Intangible Assets</t>
  </si>
  <si>
    <t xml:space="preserve">Brand, Trademark &amp; Design Portfolio</t>
  </si>
  <si>
    <t xml:space="preserve">Less: Accumulated Amortization</t>
  </si>
  <si>
    <t xml:space="preserve">Net Book Value — Intangibles</t>
  </si>
  <si>
    <t xml:space="preserve">TOTAL ASSETS</t>
  </si>
  <si>
    <t xml:space="preserve">LIABILITIES</t>
  </si>
  <si>
    <t xml:space="preserve">Current Liabilities</t>
  </si>
  <si>
    <t xml:space="preserve">Total Current Liabilities</t>
  </si>
  <si>
    <t xml:space="preserve">Non-Current Liabilities</t>
  </si>
  <si>
    <t xml:space="preserve">Total Non-Current Liabilities</t>
  </si>
  <si>
    <t xml:space="preserve">TOTAL LIABILITIES</t>
  </si>
  <si>
    <t xml:space="preserve">SHAREHOLDERS' EQUITY</t>
  </si>
  <si>
    <t xml:space="preserve">Net Income for the Year</t>
  </si>
  <si>
    <t xml:space="preserve">Less: Dividends Declared</t>
  </si>
  <si>
    <t xml:space="preserve">Retained Earnings</t>
  </si>
  <si>
    <t xml:space="preserve">TOTAL SHAREHOLDERS' EQUITY</t>
  </si>
  <si>
    <t xml:space="preserve">TOTAL LIABILITIES &amp; EQUITY</t>
  </si>
  <si>
    <t xml:space="preserve">Balance Check  (Total Assets = Total Liabilities &amp; Equity)</t>
  </si>
  <si>
    <t xml:space="preserve">KEY FINANCIAL INDICATORS</t>
  </si>
  <si>
    <t xml:space="preserve">Current Ratio</t>
  </si>
  <si>
    <t xml:space="preserve">Debt-to-Equity Ratio</t>
  </si>
  <si>
    <t xml:space="preserve">Working Capital</t>
  </si>
  <si>
    <t xml:space="preserve">Return on Equity (ROE)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</si>
</sst>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–"/>
    <numFmt numFmtId="166" formatCode="#,##0;\(#,##0\);\–"/>
    <numFmt numFmtId="167" formatCode="0.0%"/>
    <numFmt numFmtId="168" formatCode="0.00\x"/>
  </numFmts>
  <fonts count="33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40"/>
      <color rgb="FFFFFFFF"/>
      <name val="Calibri"/>
      <family val="0"/>
      <charset val="1"/>
    </font>
    <font>
      <b val="true"/>
      <sz val="20"/>
      <color rgb="FF0F2A47"/>
      <name val="Calibri"/>
      <family val="0"/>
      <charset val="1"/>
    </font>
    <font>
      <i val="true"/>
      <sz val="11"/>
      <color rgb="FF5A6B7B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1"/>
      <color rgb="FFC8A24B"/>
      <name val="Calibri"/>
      <family val="0"/>
      <charset val="1"/>
    </font>
    <font>
      <b val="true"/>
      <sz val="11"/>
      <color rgb="FF0F2A47"/>
      <name val="Calibri"/>
      <family val="0"/>
      <charset val="1"/>
    </font>
    <font>
      <sz val="10"/>
      <color rgb="FF5A6B7B"/>
      <name val="Calibri"/>
      <family val="0"/>
      <charset val="1"/>
    </font>
    <font>
      <i val="true"/>
      <sz val="9"/>
      <color rgb="FF5A6B7B"/>
      <name val="Calibri"/>
      <family val="0"/>
      <charset val="1"/>
    </font>
    <font>
      <b val="true"/>
      <sz val="9"/>
      <color rgb="FFC8A24B"/>
      <name val="Calibri"/>
      <family val="0"/>
      <charset val="1"/>
    </font>
    <font>
      <b val="true"/>
      <sz val="22"/>
      <color rgb="FFFFFFFF"/>
      <name val="Calibri"/>
      <family val="0"/>
      <charset val="1"/>
    </font>
    <font>
      <b val="true"/>
      <sz val="15"/>
      <color rgb="FF0F2A47"/>
      <name val="Calibri"/>
      <family val="0"/>
      <charset val="1"/>
    </font>
    <font>
      <i val="true"/>
      <sz val="10"/>
      <color rgb="FF5A6B7B"/>
      <name val="Calibri"/>
      <family val="0"/>
      <charset val="1"/>
    </font>
    <font>
      <b val="true"/>
      <sz val="10"/>
      <color rgb="FF0F2A47"/>
      <name val="Calibri"/>
      <family val="0"/>
      <charset val="1"/>
    </font>
    <font>
      <b val="true"/>
      <sz val="10"/>
      <color rgb="FFC8A24B"/>
      <name val="Calibri"/>
      <family val="0"/>
      <charset val="1"/>
    </font>
    <font>
      <sz val="10"/>
      <color rgb="FF1A1A1A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b val="true"/>
      <sz val="10"/>
      <color rgb="FF1E7F4C"/>
      <name val="Calibri"/>
      <family val="0"/>
      <charset val="1"/>
    </font>
    <font>
      <b val="true"/>
      <sz val="9"/>
      <color rgb="FF0F2A47"/>
      <name val="Calibri"/>
      <family val="0"/>
      <charset val="1"/>
    </font>
    <font>
      <sz val="9"/>
      <color rgb="FF1A1A1A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sz val="9"/>
      <color rgb="FF5A6B7B"/>
      <name val="Calibri"/>
      <family val="0"/>
      <charset val="1"/>
    </font>
    <font>
      <b val="true"/>
      <sz val="10.5"/>
      <color rgb="FF0F2A47"/>
      <name val="Calibri"/>
      <family val="0"/>
      <charset val="1"/>
    </font>
    <font>
      <b val="true"/>
      <sz val="13"/>
      <color rgb="FFFFFFFF"/>
      <name val="Calibri"/>
      <family val="0"/>
      <charset val="1"/>
    </font>
    <font>
      <b val="true"/>
      <sz val="13"/>
      <color rgb="FFC8A24B"/>
      <name val="Calibri"/>
      <family val="0"/>
      <charset val="1"/>
    </font>
    <font>
      <b val="true"/>
      <sz val="10"/>
      <color rgb="FF1C4E80"/>
      <name val="Calibri"/>
      <family val="0"/>
      <charset val="1"/>
    </font>
    <font>
      <b val="true"/>
      <i val="true"/>
      <sz val="10"/>
      <color rgb="FF1C4E80"/>
      <name val="Calibri"/>
      <family val="0"/>
      <charset val="1"/>
    </font>
    <font>
      <i val="true"/>
      <sz val="10"/>
      <color rgb="FF1A1A1A"/>
      <name val="Calibri"/>
      <family val="0"/>
      <charset val="1"/>
    </font>
    <font>
      <b val="true"/>
      <sz val="12"/>
      <color rgb="FFFFFFFF"/>
      <name val="Calibri"/>
      <family val="0"/>
      <charset val="1"/>
    </font>
    <font>
      <b val="true"/>
      <sz val="12"/>
      <color rgb="FFC8A24B"/>
      <name val="Calibri"/>
      <family val="0"/>
      <charset val="1"/>
    </font>
  </fonts>
  <fills count="8">
    <fill>
      <patternFill patternType="none"/>
    </fill>
    <fill>
      <patternFill patternType="gray125"/>
    </fill>
    <fill>
      <patternFill patternType="solid">
        <fgColor rgb="FF0F2A47"/>
        <bgColor rgb="FF1A1A1A"/>
      </patternFill>
    </fill>
    <fill>
      <patternFill patternType="solid">
        <fgColor rgb="FFC8A24B"/>
        <bgColor rgb="FFFF8080"/>
      </patternFill>
    </fill>
    <fill>
      <patternFill patternType="solid">
        <fgColor rgb="FF1C4E80"/>
        <bgColor rgb="FF0F2A47"/>
      </patternFill>
    </fill>
    <fill>
      <patternFill patternType="solid">
        <fgColor rgb="FFFFFFFF"/>
        <bgColor rgb="FFF4F7FB"/>
      </patternFill>
    </fill>
    <fill>
      <patternFill patternType="solid">
        <fgColor rgb="FFF4F7FB"/>
        <bgColor rgb="FFEAF0F7"/>
      </patternFill>
    </fill>
    <fill>
      <patternFill patternType="solid">
        <fgColor rgb="FFEAF0F7"/>
        <bgColor rgb="FFF4F7FB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>
        <color rgb="FFD6DEE7"/>
      </bottom>
      <diagonal/>
    </border>
    <border diagonalUp="false" diagonalDown="false">
      <left style="thin">
        <color rgb="FFD6DEE7"/>
      </left>
      <right style="thin">
        <color rgb="FFD6DEE7"/>
      </right>
      <top style="thin">
        <color rgb="FFD6DEE7"/>
      </top>
      <bottom style="thin">
        <color rgb="FFD6DEE7"/>
      </bottom>
      <diagonal/>
    </border>
    <border diagonalUp="false" diagonalDown="false">
      <left style="thin">
        <color rgb="FFD6DEE7"/>
      </left>
      <right style="thin">
        <color rgb="FFD6DEE7"/>
      </right>
      <top/>
      <bottom/>
      <diagonal/>
    </border>
    <border diagonalUp="false" diagonalDown="false">
      <left style="thin">
        <color rgb="FFD6DEE7"/>
      </left>
      <right style="thin">
        <color rgb="FFD6DEE7"/>
      </right>
      <top/>
      <bottom style="thin">
        <color rgb="FF9AA9B8"/>
      </bottom>
      <diagonal/>
    </border>
    <border diagonalUp="false" diagonalDown="false">
      <left/>
      <right/>
      <top style="medium">
        <color rgb="FFC8A24B"/>
      </top>
      <bottom/>
      <diagonal/>
    </border>
    <border diagonalUp="false" diagonalDown="false">
      <left/>
      <right/>
      <top/>
      <bottom style="medium">
        <color rgb="FF0F2A47"/>
      </bottom>
      <diagonal/>
    </border>
    <border diagonalUp="false" diagonalDown="false">
      <left style="thin">
        <color rgb="FFD6DEE7"/>
      </left>
      <right style="medium">
        <color rgb="FF0F2A47"/>
      </right>
      <top/>
      <bottom/>
      <diagonal/>
    </border>
    <border diagonalUp="false" diagonalDown="false">
      <left style="medium">
        <color rgb="FF0F2A47"/>
      </left>
      <right style="thin">
        <color rgb="FFD6DEE7"/>
      </right>
      <top/>
      <bottom/>
      <diagonal/>
    </border>
    <border diagonalUp="false" diagonalDown="false">
      <left style="thin">
        <color rgb="FFD6DEE7"/>
      </left>
      <right style="medium">
        <color rgb="FF0F2A47"/>
      </right>
      <top style="thin">
        <color rgb="FF0F2A47"/>
      </top>
      <bottom/>
      <diagonal/>
    </border>
    <border diagonalUp="false" diagonalDown="false">
      <left style="medium">
        <color rgb="FF0F2A47"/>
      </left>
      <right style="thin">
        <color rgb="FFD6DEE7"/>
      </right>
      <top style="thin">
        <color rgb="FF0F2A47"/>
      </top>
      <bottom/>
      <diagonal/>
    </border>
    <border diagonalUp="false" diagonalDown="false">
      <left/>
      <right/>
      <top style="thin">
        <color rgb="FF0F2A47"/>
      </top>
      <bottom/>
      <diagonal/>
    </border>
    <border diagonalUp="false" diagonalDown="false">
      <left/>
      <right/>
      <top style="medium">
        <color rgb="FFC8A24B"/>
      </top>
      <bottom style="medium">
        <color rgb="FFC8A24B"/>
      </bottom>
      <diagonal/>
    </border>
    <border diagonalUp="false" diagonalDown="false">
      <left/>
      <right/>
      <top/>
      <bottom style="thin">
        <color rgb="FFC8A24B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5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5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8" fillId="6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0" fillId="6" borderId="1" xfId="0" applyFont="true" applyBorder="true" applyAlignment="true" applyProtection="false">
      <alignment horizontal="general" vertical="center" textRotation="0" wrapText="false" indent="1" shrinkToFit="false"/>
      <protection locked="true" hidden="false"/>
    </xf>
    <xf numFmtId="164" fontId="1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6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7" fillId="4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6" fillId="5" borderId="3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7" fillId="5" borderId="3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8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8" fillId="5" borderId="3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5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7" fillId="5" borderId="4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64" fontId="15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1" fillId="5" borderId="4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8" fillId="5" borderId="4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5" fillId="5" borderId="3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2" borderId="5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19" fillId="2" borderId="5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7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1" fillId="7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22" fillId="0" borderId="7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22" fillId="0" borderId="8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21" fillId="6" borderId="9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6" fontId="21" fillId="6" borderId="10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23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5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5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1" fillId="5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18" fillId="5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24" fillId="6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6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11" fillId="6" borderId="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18" fillId="6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9" fillId="2" borderId="5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5" fontId="19" fillId="2" borderId="5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7" fillId="4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18" fillId="6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6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0" fillId="6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7" borderId="11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0" fillId="7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5" fillId="7" borderId="1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4" fontId="18" fillId="0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5" fontId="18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26" fillId="2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27" fillId="2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1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28" fillId="0" borderId="0" xfId="0" applyFont="true" applyBorder="false" applyAlignment="true" applyProtection="false">
      <alignment horizontal="right" vertical="bottom" textRotation="0" wrapText="false" indent="1" shrinkToFit="false"/>
      <protection locked="true" hidden="false"/>
    </xf>
    <xf numFmtId="164" fontId="19" fillId="2" borderId="0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4" fontId="29" fillId="0" borderId="13" xfId="0" applyFont="true" applyBorder="true" applyAlignment="true" applyProtection="false">
      <alignment horizontal="left" vertical="bottom" textRotation="0" wrapText="false" indent="1" shrinkToFit="false"/>
      <protection locked="true" hidden="false"/>
    </xf>
    <xf numFmtId="164" fontId="30" fillId="6" borderId="0" xfId="0" applyFont="true" applyBorder="false" applyAlignment="true" applyProtection="false">
      <alignment horizontal="left" vertical="bottom" textRotation="0" wrapText="false" indent="2" shrinkToFit="false"/>
      <protection locked="true" hidden="false"/>
    </xf>
    <xf numFmtId="164" fontId="31" fillId="2" borderId="12" xfId="0" applyFont="true" applyBorder="true" applyAlignment="true" applyProtection="false">
      <alignment horizontal="left" vertical="center" textRotation="0" wrapText="false" indent="1" shrinkToFit="false"/>
      <protection locked="true" hidden="false"/>
    </xf>
    <xf numFmtId="165" fontId="32" fillId="2" borderId="12" xfId="0" applyFont="true" applyBorder="true" applyAlignment="true" applyProtection="false">
      <alignment horizontal="right" vertical="center" textRotation="0" wrapText="false" indent="1" shrinkToFit="false"/>
      <protection locked="true" hidden="false"/>
    </xf>
    <xf numFmtId="164" fontId="20" fillId="7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1" xfId="0" applyFont="true" applyBorder="true" applyAlignment="true" applyProtection="false">
      <alignment horizontal="left" vertical="bottom" textRotation="0" wrapText="false" indent="2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8" fillId="0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5" fontId="28" fillId="0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  <xf numFmtId="167" fontId="28" fillId="0" borderId="1" xfId="0" applyFont="true" applyBorder="true" applyAlignment="true" applyProtection="false">
      <alignment horizontal="right" vertical="bottom" textRotation="0" wrapText="false" indent="1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1E7F4C"/>
      <rgbColor rgb="FFC0C0C0"/>
      <rgbColor rgb="FF808080"/>
      <rgbColor rgb="FF9999FF"/>
      <rgbColor rgb="FF993366"/>
      <rgbColor rgb="FFF4F7FB"/>
      <rgbColor rgb="FFEAF0F7"/>
      <rgbColor rgb="FF660066"/>
      <rgbColor rgb="FFFF8080"/>
      <rgbColor rgb="FF0066CC"/>
      <rgbColor rgb="FFD6DEE7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A24B"/>
      <rgbColor rgb="FFFF6600"/>
      <rgbColor rgb="FF5A6B7B"/>
      <rgbColor rgb="FF9AA9B8"/>
      <rgbColor rgb="FF0F2A47"/>
      <rgbColor rgb="FF339966"/>
      <rgbColor rgb="FF003300"/>
      <rgbColor rgb="FF333300"/>
      <rgbColor rgb="FF993300"/>
      <rgbColor rgb="FF993366"/>
      <rgbColor rgb="FF1C4E80"/>
      <rgbColor rgb="FF1A1A1A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8" min="1" style="0" width="13"/>
  </cols>
  <sheetData>
    <row r="1" customFormat="false" ht="31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31.5" hidden="false" customHeight="true" outlineLevel="0" collapsed="false">
      <c r="A2" s="1"/>
      <c r="B2" s="1"/>
      <c r="C2" s="1"/>
      <c r="D2" s="1"/>
      <c r="E2" s="1"/>
      <c r="F2" s="1"/>
      <c r="G2" s="1"/>
      <c r="H2" s="1"/>
    </row>
    <row r="3" customFormat="false" ht="31.5" hidden="false" customHeight="true" outlineLevel="0" collapsed="false">
      <c r="A3" s="1"/>
      <c r="B3" s="1"/>
      <c r="C3" s="1"/>
      <c r="D3" s="1"/>
      <c r="E3" s="1"/>
      <c r="F3" s="1"/>
      <c r="G3" s="1"/>
      <c r="H3" s="1"/>
    </row>
    <row r="4" customFormat="false" ht="31.5" hidden="false" customHeight="true" outlineLevel="0" collapsed="false">
      <c r="A4" s="1"/>
      <c r="B4" s="1"/>
      <c r="C4" s="1"/>
      <c r="D4" s="1"/>
      <c r="E4" s="1"/>
      <c r="F4" s="1"/>
      <c r="G4" s="1"/>
      <c r="H4" s="1"/>
    </row>
    <row r="5" customFormat="false" ht="31.5" hidden="false" customHeight="true" outlineLevel="0" collapsed="false">
      <c r="A5" s="1"/>
      <c r="B5" s="1"/>
      <c r="C5" s="1"/>
      <c r="D5" s="1"/>
      <c r="E5" s="1"/>
      <c r="F5" s="1"/>
      <c r="G5" s="1"/>
      <c r="H5" s="1"/>
    </row>
    <row r="6" customFormat="false" ht="31.5" hidden="false" customHeight="true" outlineLevel="0" collapsed="false">
      <c r="A6" s="1"/>
      <c r="B6" s="1"/>
      <c r="C6" s="1"/>
      <c r="D6" s="1"/>
      <c r="E6" s="1"/>
      <c r="F6" s="1"/>
      <c r="G6" s="1"/>
      <c r="H6" s="1"/>
    </row>
    <row r="7" customFormat="false" ht="7.5" hidden="false" customHeight="true" outlineLevel="0" collapsed="false">
      <c r="A7" s="2"/>
      <c r="B7" s="2"/>
      <c r="C7" s="2"/>
      <c r="D7" s="2"/>
      <c r="E7" s="2"/>
      <c r="F7" s="2"/>
      <c r="G7" s="2"/>
      <c r="H7" s="2"/>
    </row>
    <row r="9" customFormat="false" ht="30" hidden="false" customHeight="true" outlineLevel="0" collapsed="false">
      <c r="A9" s="3" t="s">
        <v>1</v>
      </c>
      <c r="B9" s="3"/>
      <c r="C9" s="3"/>
      <c r="D9" s="3"/>
      <c r="E9" s="3"/>
      <c r="F9" s="3"/>
      <c r="G9" s="3"/>
      <c r="H9" s="3"/>
    </row>
    <row r="10" customFormat="false" ht="21.75" hidden="false" customHeight="true" outlineLevel="0" collapsed="false">
      <c r="A10" s="4" t="s">
        <v>2</v>
      </c>
      <c r="B10" s="4"/>
      <c r="C10" s="4"/>
      <c r="D10" s="4"/>
      <c r="E10" s="4"/>
      <c r="F10" s="4"/>
      <c r="G10" s="4"/>
      <c r="H10" s="4"/>
    </row>
    <row r="11" customFormat="false" ht="13.5" hidden="false" customHeight="true" outlineLevel="0" collapsed="false"/>
    <row r="12" customFormat="false" ht="21.75" hidden="false" customHeight="true" outlineLevel="0" collapsed="false">
      <c r="A12" s="5" t="s">
        <v>3</v>
      </c>
      <c r="B12" s="6" t="s">
        <v>4</v>
      </c>
      <c r="C12" s="6"/>
      <c r="D12" s="6" t="s">
        <v>5</v>
      </c>
      <c r="E12" s="6"/>
      <c r="F12" s="6"/>
      <c r="G12" s="6"/>
      <c r="H12" s="6"/>
    </row>
    <row r="13" customFormat="false" ht="25.5" hidden="false" customHeight="true" outlineLevel="0" collapsed="false">
      <c r="A13" s="7" t="s">
        <v>6</v>
      </c>
      <c r="B13" s="8" t="s">
        <v>7</v>
      </c>
      <c r="C13" s="8"/>
      <c r="D13" s="9" t="s">
        <v>8</v>
      </c>
      <c r="E13" s="9"/>
      <c r="F13" s="9"/>
      <c r="G13" s="9"/>
      <c r="H13" s="9"/>
    </row>
    <row r="14" customFormat="false" ht="25.5" hidden="false" customHeight="true" outlineLevel="0" collapsed="false">
      <c r="A14" s="10" t="s">
        <v>9</v>
      </c>
      <c r="B14" s="11" t="s">
        <v>10</v>
      </c>
      <c r="C14" s="11"/>
      <c r="D14" s="12" t="s">
        <v>11</v>
      </c>
      <c r="E14" s="12"/>
      <c r="F14" s="12"/>
      <c r="G14" s="12"/>
      <c r="H14" s="12"/>
    </row>
    <row r="15" customFormat="false" ht="25.5" hidden="false" customHeight="true" outlineLevel="0" collapsed="false">
      <c r="A15" s="7" t="s">
        <v>12</v>
      </c>
      <c r="B15" s="8" t="s">
        <v>13</v>
      </c>
      <c r="C15" s="8"/>
      <c r="D15" s="9" t="s">
        <v>14</v>
      </c>
      <c r="E15" s="9"/>
      <c r="F15" s="9"/>
      <c r="G15" s="9"/>
      <c r="H15" s="9"/>
    </row>
    <row r="16" customFormat="false" ht="25.5" hidden="false" customHeight="true" outlineLevel="0" collapsed="false">
      <c r="A16" s="10" t="s">
        <v>15</v>
      </c>
      <c r="B16" s="11" t="s">
        <v>16</v>
      </c>
      <c r="C16" s="11"/>
      <c r="D16" s="12" t="s">
        <v>17</v>
      </c>
      <c r="E16" s="12"/>
      <c r="F16" s="12"/>
      <c r="G16" s="12"/>
      <c r="H16" s="12"/>
    </row>
    <row r="17" customFormat="false" ht="25.5" hidden="false" customHeight="true" outlineLevel="0" collapsed="false">
      <c r="A17" s="7" t="s">
        <v>18</v>
      </c>
      <c r="B17" s="8" t="s">
        <v>19</v>
      </c>
      <c r="C17" s="8"/>
      <c r="D17" s="9" t="s">
        <v>20</v>
      </c>
      <c r="E17" s="9"/>
      <c r="F17" s="9"/>
      <c r="G17" s="9"/>
      <c r="H17" s="9"/>
    </row>
    <row r="20" customFormat="false" ht="15" hidden="false" customHeight="false" outlineLevel="0" collapsed="false">
      <c r="A20" s="13" t="s">
        <v>21</v>
      </c>
      <c r="B20" s="13"/>
      <c r="C20" s="13"/>
      <c r="D20" s="13"/>
      <c r="E20" s="13"/>
      <c r="F20" s="13"/>
      <c r="G20" s="13"/>
      <c r="H20" s="13"/>
    </row>
    <row r="21" customFormat="false" ht="15" hidden="false" customHeight="false" outlineLevel="0" collapsed="false">
      <c r="A21" s="14" t="s">
        <v>22</v>
      </c>
      <c r="B21" s="14"/>
      <c r="C21" s="14"/>
      <c r="D21" s="14"/>
      <c r="E21" s="14"/>
      <c r="F21" s="14"/>
      <c r="G21" s="14"/>
      <c r="H21" s="14"/>
    </row>
  </sheetData>
  <mergeCells count="18">
    <mergeCell ref="A1:H6"/>
    <mergeCell ref="A7:H7"/>
    <mergeCell ref="A9:H9"/>
    <mergeCell ref="A10:H10"/>
    <mergeCell ref="B12:C12"/>
    <mergeCell ref="D12:H12"/>
    <mergeCell ref="B13:C13"/>
    <mergeCell ref="D13:H13"/>
    <mergeCell ref="B14:C14"/>
    <mergeCell ref="D14:H14"/>
    <mergeCell ref="B15:C15"/>
    <mergeCell ref="D15:H15"/>
    <mergeCell ref="B16:C16"/>
    <mergeCell ref="D16:H16"/>
    <mergeCell ref="B17:C17"/>
    <mergeCell ref="D17:H17"/>
    <mergeCell ref="A20:H20"/>
    <mergeCell ref="A21:H2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67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15"/>
    <col collapsed="false" customWidth="true" hidden="false" outlineLevel="0" max="2" min="2" style="0" width="9"/>
    <col collapsed="false" customWidth="true" hidden="false" outlineLevel="0" max="3" min="3" style="0" width="34"/>
    <col collapsed="false" customWidth="true" hidden="false" outlineLevel="0" max="4" min="4" style="0" width="40"/>
    <col collapsed="false" customWidth="true" hidden="false" outlineLevel="0" max="6" min="5" style="0" width="16"/>
  </cols>
  <sheetData>
    <row r="1" customFormat="false" ht="39.75" hidden="false" customHeight="true" outlineLevel="0" collapsed="false">
      <c r="A1" s="15" t="s">
        <v>0</v>
      </c>
      <c r="B1" s="15"/>
      <c r="C1" s="15"/>
      <c r="D1" s="15"/>
      <c r="E1" s="15"/>
      <c r="F1" s="15"/>
    </row>
    <row r="2" customFormat="false" ht="4.5" hidden="false" customHeight="true" outlineLevel="0" collapsed="false">
      <c r="A2" s="2"/>
      <c r="B2" s="2"/>
      <c r="C2" s="2"/>
      <c r="D2" s="2"/>
      <c r="E2" s="2"/>
      <c r="F2" s="2"/>
    </row>
    <row r="3" customFormat="false" ht="27.75" hidden="false" customHeight="true" outlineLevel="0" collapsed="false">
      <c r="A3" s="16" t="s">
        <v>23</v>
      </c>
      <c r="B3" s="16"/>
      <c r="C3" s="16"/>
      <c r="D3" s="16"/>
      <c r="E3" s="16"/>
      <c r="F3" s="16"/>
    </row>
    <row r="4" customFormat="false" ht="19.5" hidden="false" customHeight="true" outlineLevel="0" collapsed="false">
      <c r="A4" s="17" t="s">
        <v>24</v>
      </c>
      <c r="B4" s="17"/>
      <c r="C4" s="17"/>
      <c r="D4" s="17"/>
      <c r="E4" s="17"/>
      <c r="F4" s="17"/>
    </row>
    <row r="5" customFormat="false" ht="7.5" hidden="false" customHeight="true" outlineLevel="0" collapsed="false"/>
    <row r="6" customFormat="false" ht="24" hidden="false" customHeight="true" outlineLevel="0" collapsed="false">
      <c r="A6" s="18" t="s">
        <v>25</v>
      </c>
      <c r="B6" s="18" t="s">
        <v>26</v>
      </c>
      <c r="C6" s="18" t="s">
        <v>27</v>
      </c>
      <c r="D6" s="18" t="s">
        <v>5</v>
      </c>
      <c r="E6" s="19" t="s">
        <v>28</v>
      </c>
      <c r="F6" s="19" t="s">
        <v>29</v>
      </c>
    </row>
    <row r="7" customFormat="false" ht="18.75" hidden="false" customHeight="true" outlineLevel="0" collapsed="false">
      <c r="A7" s="20" t="s">
        <v>30</v>
      </c>
      <c r="B7" s="21" t="s">
        <v>31</v>
      </c>
      <c r="C7" s="22" t="s">
        <v>32</v>
      </c>
      <c r="D7" s="23" t="s">
        <v>33</v>
      </c>
      <c r="E7" s="24" t="n">
        <v>600000</v>
      </c>
      <c r="F7" s="24"/>
    </row>
    <row r="8" customFormat="false" ht="18.75" hidden="false" customHeight="true" outlineLevel="0" collapsed="false">
      <c r="A8" s="25"/>
      <c r="B8" s="26"/>
      <c r="C8" s="27" t="s">
        <v>34</v>
      </c>
      <c r="D8" s="28"/>
      <c r="E8" s="29"/>
      <c r="F8" s="29" t="n">
        <v>600000</v>
      </c>
    </row>
    <row r="9" customFormat="false" ht="18.75" hidden="false" customHeight="true" outlineLevel="0" collapsed="false">
      <c r="A9" s="20" t="s">
        <v>35</v>
      </c>
      <c r="B9" s="21" t="s">
        <v>36</v>
      </c>
      <c r="C9" s="22" t="s">
        <v>37</v>
      </c>
      <c r="D9" s="23" t="s">
        <v>38</v>
      </c>
      <c r="E9" s="24" t="n">
        <v>180000</v>
      </c>
      <c r="F9" s="24"/>
    </row>
    <row r="10" customFormat="false" ht="18.75" hidden="false" customHeight="true" outlineLevel="0" collapsed="false">
      <c r="A10" s="20"/>
      <c r="B10" s="21"/>
      <c r="C10" s="30" t="s">
        <v>39</v>
      </c>
      <c r="D10" s="23"/>
      <c r="E10" s="24"/>
      <c r="F10" s="24" t="n">
        <v>60000</v>
      </c>
    </row>
    <row r="11" customFormat="false" ht="18.75" hidden="false" customHeight="true" outlineLevel="0" collapsed="false">
      <c r="A11" s="25"/>
      <c r="B11" s="26"/>
      <c r="C11" s="27" t="s">
        <v>40</v>
      </c>
      <c r="D11" s="28"/>
      <c r="E11" s="29"/>
      <c r="F11" s="29" t="n">
        <v>120000</v>
      </c>
    </row>
    <row r="12" customFormat="false" ht="18.75" hidden="false" customHeight="true" outlineLevel="0" collapsed="false">
      <c r="A12" s="20" t="s">
        <v>41</v>
      </c>
      <c r="B12" s="21" t="s">
        <v>42</v>
      </c>
      <c r="C12" s="22" t="s">
        <v>43</v>
      </c>
      <c r="D12" s="23" t="s">
        <v>44</v>
      </c>
      <c r="E12" s="24" t="n">
        <v>90000</v>
      </c>
      <c r="F12" s="24"/>
    </row>
    <row r="13" customFormat="false" ht="18.75" hidden="false" customHeight="true" outlineLevel="0" collapsed="false">
      <c r="A13" s="25"/>
      <c r="B13" s="26"/>
      <c r="C13" s="27" t="s">
        <v>39</v>
      </c>
      <c r="D13" s="28"/>
      <c r="E13" s="29"/>
      <c r="F13" s="29" t="n">
        <v>90000</v>
      </c>
    </row>
    <row r="14" customFormat="false" ht="18.75" hidden="false" customHeight="true" outlineLevel="0" collapsed="false">
      <c r="A14" s="20" t="s">
        <v>45</v>
      </c>
      <c r="B14" s="21" t="s">
        <v>46</v>
      </c>
      <c r="C14" s="22" t="s">
        <v>47</v>
      </c>
      <c r="D14" s="23" t="s">
        <v>48</v>
      </c>
      <c r="E14" s="24" t="n">
        <v>18000</v>
      </c>
      <c r="F14" s="24"/>
    </row>
    <row r="15" customFormat="false" ht="18.75" hidden="false" customHeight="true" outlineLevel="0" collapsed="false">
      <c r="A15" s="25"/>
      <c r="B15" s="26"/>
      <c r="C15" s="27" t="s">
        <v>39</v>
      </c>
      <c r="D15" s="28"/>
      <c r="E15" s="29"/>
      <c r="F15" s="29" t="n">
        <v>18000</v>
      </c>
    </row>
    <row r="16" customFormat="false" ht="18.75" hidden="false" customHeight="true" outlineLevel="0" collapsed="false">
      <c r="A16" s="20" t="s">
        <v>49</v>
      </c>
      <c r="B16" s="21" t="s">
        <v>50</v>
      </c>
      <c r="C16" s="22" t="s">
        <v>51</v>
      </c>
      <c r="D16" s="23" t="s">
        <v>52</v>
      </c>
      <c r="E16" s="24" t="n">
        <v>620000</v>
      </c>
      <c r="F16" s="24"/>
    </row>
    <row r="17" customFormat="false" ht="18.75" hidden="false" customHeight="true" outlineLevel="0" collapsed="false">
      <c r="A17" s="25"/>
      <c r="B17" s="26"/>
      <c r="C17" s="27" t="s">
        <v>53</v>
      </c>
      <c r="D17" s="28"/>
      <c r="E17" s="29"/>
      <c r="F17" s="29" t="n">
        <v>620000</v>
      </c>
    </row>
    <row r="18" customFormat="false" ht="18.75" hidden="false" customHeight="true" outlineLevel="0" collapsed="false">
      <c r="A18" s="20" t="s">
        <v>54</v>
      </c>
      <c r="B18" s="21" t="s">
        <v>55</v>
      </c>
      <c r="C18" s="22" t="s">
        <v>56</v>
      </c>
      <c r="D18" s="23" t="s">
        <v>57</v>
      </c>
      <c r="E18" s="24" t="n">
        <v>64000</v>
      </c>
      <c r="F18" s="24"/>
    </row>
    <row r="19" customFormat="false" ht="18.75" hidden="false" customHeight="true" outlineLevel="0" collapsed="false">
      <c r="A19" s="25"/>
      <c r="B19" s="26"/>
      <c r="C19" s="27" t="s">
        <v>39</v>
      </c>
      <c r="D19" s="28"/>
      <c r="E19" s="29"/>
      <c r="F19" s="29" t="n">
        <v>64000</v>
      </c>
    </row>
    <row r="20" customFormat="false" ht="18.75" hidden="false" customHeight="true" outlineLevel="0" collapsed="false">
      <c r="A20" s="20" t="s">
        <v>58</v>
      </c>
      <c r="B20" s="21" t="s">
        <v>59</v>
      </c>
      <c r="C20" s="22" t="s">
        <v>60</v>
      </c>
      <c r="D20" s="23" t="s">
        <v>61</v>
      </c>
      <c r="E20" s="24" t="n">
        <v>720000</v>
      </c>
      <c r="F20" s="24"/>
    </row>
    <row r="21" customFormat="false" ht="18.75" hidden="false" customHeight="true" outlineLevel="0" collapsed="false">
      <c r="A21" s="20"/>
      <c r="B21" s="21"/>
      <c r="C21" s="30" t="s">
        <v>62</v>
      </c>
      <c r="D21" s="23"/>
      <c r="E21" s="24"/>
      <c r="F21" s="24" t="n">
        <v>520000</v>
      </c>
    </row>
    <row r="22" customFormat="false" ht="18.75" hidden="false" customHeight="true" outlineLevel="0" collapsed="false">
      <c r="A22" s="25"/>
      <c r="B22" s="26"/>
      <c r="C22" s="27" t="s">
        <v>39</v>
      </c>
      <c r="D22" s="28"/>
      <c r="E22" s="29"/>
      <c r="F22" s="29" t="n">
        <v>200000</v>
      </c>
    </row>
    <row r="23" customFormat="false" ht="18.75" hidden="false" customHeight="true" outlineLevel="0" collapsed="false">
      <c r="A23" s="20" t="s">
        <v>63</v>
      </c>
      <c r="B23" s="21" t="s">
        <v>64</v>
      </c>
      <c r="C23" s="22" t="s">
        <v>65</v>
      </c>
      <c r="D23" s="23" t="s">
        <v>66</v>
      </c>
      <c r="E23" s="24" t="n">
        <v>75000</v>
      </c>
      <c r="F23" s="24"/>
    </row>
    <row r="24" customFormat="false" ht="18.75" hidden="false" customHeight="true" outlineLevel="0" collapsed="false">
      <c r="A24" s="25"/>
      <c r="B24" s="26"/>
      <c r="C24" s="27" t="s">
        <v>39</v>
      </c>
      <c r="D24" s="28"/>
      <c r="E24" s="29"/>
      <c r="F24" s="29" t="n">
        <v>75000</v>
      </c>
    </row>
    <row r="25" customFormat="false" ht="18.75" hidden="false" customHeight="true" outlineLevel="0" collapsed="false">
      <c r="A25" s="20" t="s">
        <v>67</v>
      </c>
      <c r="B25" s="21" t="s">
        <v>68</v>
      </c>
      <c r="C25" s="22" t="s">
        <v>69</v>
      </c>
      <c r="D25" s="23" t="s">
        <v>70</v>
      </c>
      <c r="E25" s="24" t="n">
        <v>980000</v>
      </c>
      <c r="F25" s="24"/>
    </row>
    <row r="26" customFormat="false" ht="18.75" hidden="false" customHeight="true" outlineLevel="0" collapsed="false">
      <c r="A26" s="25"/>
      <c r="B26" s="26"/>
      <c r="C26" s="27" t="s">
        <v>71</v>
      </c>
      <c r="D26" s="28"/>
      <c r="E26" s="29"/>
      <c r="F26" s="29" t="n">
        <v>980000</v>
      </c>
    </row>
    <row r="27" customFormat="false" ht="18.75" hidden="false" customHeight="true" outlineLevel="0" collapsed="false">
      <c r="A27" s="20" t="s">
        <v>67</v>
      </c>
      <c r="B27" s="21" t="s">
        <v>72</v>
      </c>
      <c r="C27" s="22" t="s">
        <v>73</v>
      </c>
      <c r="D27" s="23" t="s">
        <v>74</v>
      </c>
      <c r="E27" s="24" t="n">
        <v>392000</v>
      </c>
      <c r="F27" s="24"/>
    </row>
    <row r="28" customFormat="false" ht="18.75" hidden="false" customHeight="true" outlineLevel="0" collapsed="false">
      <c r="A28" s="25"/>
      <c r="B28" s="26"/>
      <c r="C28" s="27" t="s">
        <v>75</v>
      </c>
      <c r="D28" s="28"/>
      <c r="E28" s="29"/>
      <c r="F28" s="29" t="n">
        <v>392000</v>
      </c>
    </row>
    <row r="29" customFormat="false" ht="18.75" hidden="false" customHeight="true" outlineLevel="0" collapsed="false">
      <c r="A29" s="20" t="s">
        <v>76</v>
      </c>
      <c r="B29" s="21" t="s">
        <v>77</v>
      </c>
      <c r="C29" s="22" t="s">
        <v>32</v>
      </c>
      <c r="D29" s="23" t="s">
        <v>78</v>
      </c>
      <c r="E29" s="24" t="n">
        <v>760000</v>
      </c>
      <c r="F29" s="24"/>
    </row>
    <row r="30" customFormat="false" ht="18.75" hidden="false" customHeight="true" outlineLevel="0" collapsed="false">
      <c r="A30" s="25"/>
      <c r="B30" s="26"/>
      <c r="C30" s="27" t="s">
        <v>79</v>
      </c>
      <c r="D30" s="28"/>
      <c r="E30" s="29"/>
      <c r="F30" s="29" t="n">
        <v>760000</v>
      </c>
    </row>
    <row r="31" customFormat="false" ht="18.75" hidden="false" customHeight="true" outlineLevel="0" collapsed="false">
      <c r="A31" s="20" t="s">
        <v>76</v>
      </c>
      <c r="B31" s="21" t="s">
        <v>80</v>
      </c>
      <c r="C31" s="22" t="s">
        <v>73</v>
      </c>
      <c r="D31" s="23" t="s">
        <v>81</v>
      </c>
      <c r="E31" s="24" t="n">
        <v>266000</v>
      </c>
      <c r="F31" s="24"/>
    </row>
    <row r="32" customFormat="false" ht="18.75" hidden="false" customHeight="true" outlineLevel="0" collapsed="false">
      <c r="A32" s="25"/>
      <c r="B32" s="26"/>
      <c r="C32" s="27" t="s">
        <v>75</v>
      </c>
      <c r="D32" s="28"/>
      <c r="E32" s="29"/>
      <c r="F32" s="29" t="n">
        <v>266000</v>
      </c>
    </row>
    <row r="33" customFormat="false" ht="18.75" hidden="false" customHeight="true" outlineLevel="0" collapsed="false">
      <c r="A33" s="20" t="s">
        <v>82</v>
      </c>
      <c r="B33" s="21" t="s">
        <v>83</v>
      </c>
      <c r="C33" s="22" t="s">
        <v>32</v>
      </c>
      <c r="D33" s="23" t="s">
        <v>84</v>
      </c>
      <c r="E33" s="24" t="n">
        <v>400000</v>
      </c>
      <c r="F33" s="24"/>
    </row>
    <row r="34" customFormat="false" ht="18.75" hidden="false" customHeight="true" outlineLevel="0" collapsed="false">
      <c r="A34" s="25"/>
      <c r="B34" s="26"/>
      <c r="C34" s="27" t="s">
        <v>85</v>
      </c>
      <c r="D34" s="28"/>
      <c r="E34" s="29"/>
      <c r="F34" s="29" t="n">
        <v>400000</v>
      </c>
    </row>
    <row r="35" customFormat="false" ht="18.75" hidden="false" customHeight="true" outlineLevel="0" collapsed="false">
      <c r="A35" s="20" t="s">
        <v>86</v>
      </c>
      <c r="B35" s="21" t="s">
        <v>87</v>
      </c>
      <c r="C35" s="22" t="s">
        <v>88</v>
      </c>
      <c r="D35" s="23" t="s">
        <v>89</v>
      </c>
      <c r="E35" s="24" t="n">
        <v>280000</v>
      </c>
      <c r="F35" s="24"/>
    </row>
    <row r="36" customFormat="false" ht="18.75" hidden="false" customHeight="true" outlineLevel="0" collapsed="false">
      <c r="A36" s="25"/>
      <c r="B36" s="26"/>
      <c r="C36" s="27" t="s">
        <v>39</v>
      </c>
      <c r="D36" s="28"/>
      <c r="E36" s="29"/>
      <c r="F36" s="29" t="n">
        <v>280000</v>
      </c>
    </row>
    <row r="37" customFormat="false" ht="18.75" hidden="false" customHeight="true" outlineLevel="0" collapsed="false">
      <c r="A37" s="20" t="s">
        <v>90</v>
      </c>
      <c r="B37" s="21" t="s">
        <v>91</v>
      </c>
      <c r="C37" s="22" t="s">
        <v>32</v>
      </c>
      <c r="D37" s="23" t="s">
        <v>92</v>
      </c>
      <c r="E37" s="24" t="n">
        <v>60000</v>
      </c>
      <c r="F37" s="24"/>
    </row>
    <row r="38" customFormat="false" ht="18.75" hidden="false" customHeight="true" outlineLevel="0" collapsed="false">
      <c r="A38" s="25"/>
      <c r="B38" s="26"/>
      <c r="C38" s="27" t="s">
        <v>93</v>
      </c>
      <c r="D38" s="28"/>
      <c r="E38" s="29"/>
      <c r="F38" s="29" t="n">
        <v>60000</v>
      </c>
    </row>
    <row r="39" customFormat="false" ht="18.75" hidden="false" customHeight="true" outlineLevel="0" collapsed="false">
      <c r="A39" s="20" t="s">
        <v>94</v>
      </c>
      <c r="B39" s="21" t="s">
        <v>95</v>
      </c>
      <c r="C39" s="22" t="s">
        <v>96</v>
      </c>
      <c r="D39" s="23" t="s">
        <v>97</v>
      </c>
      <c r="E39" s="24" t="n">
        <v>268000</v>
      </c>
      <c r="F39" s="24"/>
    </row>
    <row r="40" customFormat="false" ht="18.75" hidden="false" customHeight="true" outlineLevel="0" collapsed="false">
      <c r="A40" s="25"/>
      <c r="B40" s="26"/>
      <c r="C40" s="27" t="s">
        <v>39</v>
      </c>
      <c r="D40" s="28"/>
      <c r="E40" s="29"/>
      <c r="F40" s="29" t="n">
        <v>268000</v>
      </c>
    </row>
    <row r="41" customFormat="false" ht="18.75" hidden="false" customHeight="true" outlineLevel="0" collapsed="false">
      <c r="A41" s="20" t="s">
        <v>98</v>
      </c>
      <c r="B41" s="21" t="s">
        <v>99</v>
      </c>
      <c r="C41" s="22" t="s">
        <v>100</v>
      </c>
      <c r="D41" s="23" t="s">
        <v>101</v>
      </c>
      <c r="E41" s="24" t="n">
        <v>96000</v>
      </c>
      <c r="F41" s="24"/>
    </row>
    <row r="42" customFormat="false" ht="18.75" hidden="false" customHeight="true" outlineLevel="0" collapsed="false">
      <c r="A42" s="25"/>
      <c r="B42" s="26"/>
      <c r="C42" s="27" t="s">
        <v>39</v>
      </c>
      <c r="D42" s="28"/>
      <c r="E42" s="29"/>
      <c r="F42" s="29" t="n">
        <v>96000</v>
      </c>
    </row>
    <row r="43" customFormat="false" ht="18.75" hidden="false" customHeight="true" outlineLevel="0" collapsed="false">
      <c r="A43" s="20" t="s">
        <v>102</v>
      </c>
      <c r="B43" s="21" t="s">
        <v>103</v>
      </c>
      <c r="C43" s="22" t="s">
        <v>104</v>
      </c>
      <c r="D43" s="23" t="s">
        <v>105</v>
      </c>
      <c r="E43" s="24" t="n">
        <v>19000</v>
      </c>
      <c r="F43" s="24"/>
    </row>
    <row r="44" customFormat="false" ht="18.75" hidden="false" customHeight="true" outlineLevel="0" collapsed="false">
      <c r="A44" s="25"/>
      <c r="B44" s="26"/>
      <c r="C44" s="27" t="s">
        <v>39</v>
      </c>
      <c r="D44" s="28"/>
      <c r="E44" s="29"/>
      <c r="F44" s="29" t="n">
        <v>19000</v>
      </c>
    </row>
    <row r="45" customFormat="false" ht="18.75" hidden="false" customHeight="true" outlineLevel="0" collapsed="false">
      <c r="A45" s="20" t="s">
        <v>106</v>
      </c>
      <c r="B45" s="21" t="s">
        <v>107</v>
      </c>
      <c r="C45" s="22" t="s">
        <v>108</v>
      </c>
      <c r="D45" s="23" t="s">
        <v>109</v>
      </c>
      <c r="E45" s="24" t="n">
        <v>88000</v>
      </c>
      <c r="F45" s="24"/>
    </row>
    <row r="46" customFormat="false" ht="18.75" hidden="false" customHeight="true" outlineLevel="0" collapsed="false">
      <c r="A46" s="25"/>
      <c r="B46" s="26"/>
      <c r="C46" s="27" t="s">
        <v>39</v>
      </c>
      <c r="D46" s="28"/>
      <c r="E46" s="29"/>
      <c r="F46" s="29" t="n">
        <v>88000</v>
      </c>
    </row>
    <row r="47" customFormat="false" ht="18.75" hidden="false" customHeight="true" outlineLevel="0" collapsed="false">
      <c r="A47" s="20" t="s">
        <v>110</v>
      </c>
      <c r="B47" s="21" t="s">
        <v>111</v>
      </c>
      <c r="C47" s="22" t="s">
        <v>112</v>
      </c>
      <c r="D47" s="23" t="s">
        <v>113</v>
      </c>
      <c r="E47" s="24" t="n">
        <v>24000</v>
      </c>
      <c r="F47" s="24"/>
    </row>
    <row r="48" customFormat="false" ht="18.75" hidden="false" customHeight="true" outlineLevel="0" collapsed="false">
      <c r="A48" s="25"/>
      <c r="B48" s="26"/>
      <c r="C48" s="27" t="s">
        <v>39</v>
      </c>
      <c r="D48" s="28"/>
      <c r="E48" s="29"/>
      <c r="F48" s="29" t="n">
        <v>24000</v>
      </c>
    </row>
    <row r="49" customFormat="false" ht="18.75" hidden="false" customHeight="true" outlineLevel="0" collapsed="false">
      <c r="A49" s="20" t="s">
        <v>114</v>
      </c>
      <c r="B49" s="21" t="s">
        <v>115</v>
      </c>
      <c r="C49" s="22" t="s">
        <v>116</v>
      </c>
      <c r="D49" s="23" t="s">
        <v>117</v>
      </c>
      <c r="E49" s="24" t="n">
        <v>50000</v>
      </c>
      <c r="F49" s="24"/>
    </row>
    <row r="50" customFormat="false" ht="18.75" hidden="false" customHeight="true" outlineLevel="0" collapsed="false">
      <c r="A50" s="25"/>
      <c r="B50" s="26"/>
      <c r="C50" s="27" t="s">
        <v>39</v>
      </c>
      <c r="D50" s="28"/>
      <c r="E50" s="29"/>
      <c r="F50" s="29" t="n">
        <v>50000</v>
      </c>
    </row>
    <row r="51" customFormat="false" ht="18.75" hidden="false" customHeight="true" outlineLevel="0" collapsed="false">
      <c r="A51" s="20" t="s">
        <v>118</v>
      </c>
      <c r="B51" s="21" t="s">
        <v>119</v>
      </c>
      <c r="C51" s="22" t="s">
        <v>56</v>
      </c>
      <c r="D51" s="23" t="s">
        <v>120</v>
      </c>
      <c r="E51" s="24" t="n">
        <v>46000</v>
      </c>
      <c r="F51" s="24"/>
    </row>
    <row r="52" customFormat="false" ht="18.75" hidden="false" customHeight="true" outlineLevel="0" collapsed="false">
      <c r="A52" s="25"/>
      <c r="B52" s="26"/>
      <c r="C52" s="27" t="s">
        <v>39</v>
      </c>
      <c r="D52" s="28"/>
      <c r="E52" s="29"/>
      <c r="F52" s="29" t="n">
        <v>46000</v>
      </c>
    </row>
    <row r="53" customFormat="false" ht="18.75" hidden="false" customHeight="true" outlineLevel="0" collapsed="false">
      <c r="A53" s="20" t="s">
        <v>121</v>
      </c>
      <c r="B53" s="21" t="s">
        <v>122</v>
      </c>
      <c r="C53" s="22" t="s">
        <v>123</v>
      </c>
      <c r="D53" s="23" t="s">
        <v>124</v>
      </c>
      <c r="E53" s="24" t="n">
        <v>9600</v>
      </c>
      <c r="F53" s="24"/>
    </row>
    <row r="54" customFormat="false" ht="18.75" hidden="false" customHeight="true" outlineLevel="0" collapsed="false">
      <c r="A54" s="25"/>
      <c r="B54" s="26"/>
      <c r="C54" s="27" t="s">
        <v>39</v>
      </c>
      <c r="D54" s="28"/>
      <c r="E54" s="29"/>
      <c r="F54" s="29" t="n">
        <v>9600</v>
      </c>
    </row>
    <row r="55" customFormat="false" ht="18.75" hidden="false" customHeight="true" outlineLevel="0" collapsed="false">
      <c r="A55" s="20" t="s">
        <v>121</v>
      </c>
      <c r="B55" s="21" t="s">
        <v>125</v>
      </c>
      <c r="C55" s="22" t="s">
        <v>126</v>
      </c>
      <c r="D55" s="23" t="s">
        <v>127</v>
      </c>
      <c r="E55" s="24" t="n">
        <v>30000</v>
      </c>
      <c r="F55" s="24"/>
    </row>
    <row r="56" customFormat="false" ht="18.75" hidden="false" customHeight="true" outlineLevel="0" collapsed="false">
      <c r="A56" s="25"/>
      <c r="B56" s="26"/>
      <c r="C56" s="27" t="s">
        <v>128</v>
      </c>
      <c r="D56" s="28"/>
      <c r="E56" s="29"/>
      <c r="F56" s="29" t="n">
        <v>30000</v>
      </c>
    </row>
    <row r="57" customFormat="false" ht="18.75" hidden="false" customHeight="true" outlineLevel="0" collapsed="false">
      <c r="A57" s="20" t="s">
        <v>121</v>
      </c>
      <c r="B57" s="21" t="s">
        <v>129</v>
      </c>
      <c r="C57" s="22" t="s">
        <v>130</v>
      </c>
      <c r="D57" s="23" t="s">
        <v>131</v>
      </c>
      <c r="E57" s="24" t="n">
        <v>15000</v>
      </c>
      <c r="F57" s="24"/>
    </row>
    <row r="58" customFormat="false" ht="18.75" hidden="false" customHeight="true" outlineLevel="0" collapsed="false">
      <c r="A58" s="25"/>
      <c r="B58" s="26"/>
      <c r="C58" s="27" t="s">
        <v>132</v>
      </c>
      <c r="D58" s="28"/>
      <c r="E58" s="29"/>
      <c r="F58" s="29" t="n">
        <v>15000</v>
      </c>
    </row>
    <row r="59" customFormat="false" ht="18.75" hidden="false" customHeight="true" outlineLevel="0" collapsed="false">
      <c r="A59" s="20" t="s">
        <v>121</v>
      </c>
      <c r="B59" s="21" t="s">
        <v>133</v>
      </c>
      <c r="C59" s="22" t="s">
        <v>134</v>
      </c>
      <c r="D59" s="23" t="s">
        <v>135</v>
      </c>
      <c r="E59" s="24" t="n">
        <v>16500</v>
      </c>
      <c r="F59" s="24"/>
    </row>
    <row r="60" customFormat="false" ht="18.75" hidden="false" customHeight="true" outlineLevel="0" collapsed="false">
      <c r="A60" s="25"/>
      <c r="B60" s="26"/>
      <c r="C60" s="27" t="s">
        <v>136</v>
      </c>
      <c r="D60" s="28"/>
      <c r="E60" s="29"/>
      <c r="F60" s="29" t="n">
        <v>16500</v>
      </c>
    </row>
    <row r="61" customFormat="false" ht="18.75" hidden="false" customHeight="true" outlineLevel="0" collapsed="false">
      <c r="A61" s="20" t="s">
        <v>121</v>
      </c>
      <c r="B61" s="21" t="s">
        <v>137</v>
      </c>
      <c r="C61" s="22" t="s">
        <v>96</v>
      </c>
      <c r="D61" s="23" t="s">
        <v>138</v>
      </c>
      <c r="E61" s="24" t="n">
        <v>22000</v>
      </c>
      <c r="F61" s="24"/>
    </row>
    <row r="62" customFormat="false" ht="18.75" hidden="false" customHeight="true" outlineLevel="0" collapsed="false">
      <c r="A62" s="25"/>
      <c r="B62" s="26"/>
      <c r="C62" s="27" t="s">
        <v>139</v>
      </c>
      <c r="D62" s="28"/>
      <c r="E62" s="29"/>
      <c r="F62" s="29" t="n">
        <v>22000</v>
      </c>
    </row>
    <row r="63" customFormat="false" ht="18.75" hidden="false" customHeight="true" outlineLevel="0" collapsed="false">
      <c r="A63" s="20" t="s">
        <v>121</v>
      </c>
      <c r="B63" s="21" t="s">
        <v>140</v>
      </c>
      <c r="C63" s="22" t="s">
        <v>141</v>
      </c>
      <c r="D63" s="23" t="s">
        <v>142</v>
      </c>
      <c r="E63" s="24" t="n">
        <v>92225</v>
      </c>
      <c r="F63" s="24"/>
    </row>
    <row r="64" customFormat="false" ht="18.75" hidden="false" customHeight="true" outlineLevel="0" collapsed="false">
      <c r="A64" s="25"/>
      <c r="B64" s="26"/>
      <c r="C64" s="27" t="s">
        <v>143</v>
      </c>
      <c r="D64" s="28"/>
      <c r="E64" s="29"/>
      <c r="F64" s="29" t="n">
        <v>92225</v>
      </c>
    </row>
    <row r="65" customFormat="false" ht="25.5" hidden="false" customHeight="true" outlineLevel="0" collapsed="false">
      <c r="A65" s="31"/>
      <c r="B65" s="31"/>
      <c r="C65" s="32" t="s">
        <v>144</v>
      </c>
      <c r="D65" s="31"/>
      <c r="E65" s="33" t="n">
        <f aca="false">SUM(E7:E64)</f>
        <v>6281325</v>
      </c>
      <c r="F65" s="33" t="n">
        <f aca="false">SUM(F7:F64)</f>
        <v>6281325</v>
      </c>
    </row>
    <row r="67" customFormat="false" ht="15" hidden="false" customHeight="false" outlineLevel="0" collapsed="false">
      <c r="C67" s="34" t="s">
        <v>145</v>
      </c>
      <c r="D67" s="34"/>
      <c r="E67" s="35" t="str">
        <f aca="false">IF(E65=F65,"IN BALANCE","OUT OF BALANCE")</f>
        <v>IN BALANCE</v>
      </c>
      <c r="F67" s="35"/>
    </row>
  </sheetData>
  <mergeCells count="6">
    <mergeCell ref="A1:F1"/>
    <mergeCell ref="A2:F2"/>
    <mergeCell ref="A3:F3"/>
    <mergeCell ref="A4:F4"/>
    <mergeCell ref="C67:D67"/>
    <mergeCell ref="E67:F67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9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2.5"/>
    <col collapsed="false" customWidth="true" hidden="false" outlineLevel="0" max="2" min="2" style="0" width="19"/>
    <col collapsed="false" customWidth="true" hidden="false" outlineLevel="0" max="3" min="3" style="0" width="15"/>
    <col collapsed="false" customWidth="true" hidden="false" outlineLevel="0" max="4" min="4" style="0" width="2.5"/>
    <col collapsed="false" customWidth="true" hidden="false" outlineLevel="0" max="5" min="5" style="0" width="19"/>
    <col collapsed="false" customWidth="true" hidden="false" outlineLevel="0" max="6" min="6" style="0" width="15"/>
    <col collapsed="false" customWidth="true" hidden="false" outlineLevel="0" max="7" min="7" style="0" width="2.5"/>
    <col collapsed="false" customWidth="true" hidden="false" outlineLevel="0" max="8" min="8" style="0" width="19"/>
    <col collapsed="false" customWidth="true" hidden="false" outlineLevel="0" max="9" min="9" style="0" width="15"/>
    <col collapsed="false" customWidth="true" hidden="false" outlineLevel="0" max="10" min="10" style="0" width="2.5"/>
  </cols>
  <sheetData>
    <row r="1" customFormat="false" ht="39.75" hidden="false" customHeight="true" outlineLevel="0" collapsed="false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</row>
    <row r="2" customFormat="false" ht="4.5" hidden="false" customHeight="tru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27.75" hidden="false" customHeight="true" outlineLevel="0" collapsed="false">
      <c r="A3" s="16" t="s">
        <v>146</v>
      </c>
      <c r="B3" s="16"/>
      <c r="C3" s="16"/>
      <c r="D3" s="16"/>
      <c r="E3" s="16"/>
      <c r="F3" s="16"/>
      <c r="G3" s="16"/>
      <c r="H3" s="16"/>
      <c r="I3" s="16"/>
      <c r="J3" s="16"/>
    </row>
    <row r="4" customFormat="false" ht="19.5" hidden="false" customHeight="true" outlineLevel="0" collapsed="false">
      <c r="A4" s="17" t="s">
        <v>147</v>
      </c>
      <c r="B4" s="17"/>
      <c r="C4" s="17"/>
      <c r="D4" s="17"/>
      <c r="E4" s="17"/>
      <c r="F4" s="17"/>
      <c r="G4" s="17"/>
      <c r="H4" s="17"/>
      <c r="I4" s="17"/>
      <c r="J4" s="17"/>
    </row>
    <row r="5" customFormat="false" ht="7.5" hidden="false" customHeight="true" outlineLevel="0" collapsed="false"/>
    <row r="7" customFormat="false" ht="21.75" hidden="false" customHeight="true" outlineLevel="0" collapsed="false">
      <c r="B7" s="36" t="s">
        <v>148</v>
      </c>
      <c r="C7" s="36"/>
      <c r="E7" s="36" t="s">
        <v>149</v>
      </c>
      <c r="F7" s="36"/>
      <c r="H7" s="36" t="s">
        <v>150</v>
      </c>
      <c r="I7" s="36"/>
    </row>
    <row r="8" customFormat="false" ht="18" hidden="false" customHeight="true" outlineLevel="0" collapsed="false">
      <c r="B8" s="37" t="s">
        <v>151</v>
      </c>
      <c r="C8" s="37" t="s">
        <v>152</v>
      </c>
      <c r="E8" s="37" t="s">
        <v>151</v>
      </c>
      <c r="F8" s="37" t="s">
        <v>152</v>
      </c>
      <c r="H8" s="37" t="s">
        <v>151</v>
      </c>
      <c r="I8" s="37" t="s">
        <v>152</v>
      </c>
    </row>
    <row r="9" customFormat="false" ht="15.75" hidden="false" customHeight="true" outlineLevel="0" collapsed="false">
      <c r="B9" s="38" t="n">
        <f aca="false">Journal!E7</f>
        <v>600000</v>
      </c>
      <c r="C9" s="39" t="n">
        <f aca="false">Journal!F10</f>
        <v>60000</v>
      </c>
      <c r="E9" s="38" t="n">
        <f aca="false">Journal!E25</f>
        <v>980000</v>
      </c>
      <c r="F9" s="39" t="n">
        <f aca="false">Journal!F34</f>
        <v>400000</v>
      </c>
      <c r="H9" s="38" t="n">
        <f aca="false">Journal!E16</f>
        <v>620000</v>
      </c>
      <c r="I9" s="39" t="n">
        <f aca="false">Journal!F21</f>
        <v>520000</v>
      </c>
    </row>
    <row r="10" customFormat="false" ht="15.75" hidden="false" customHeight="true" outlineLevel="0" collapsed="false">
      <c r="B10" s="38" t="n">
        <f aca="false">Journal!E29</f>
        <v>760000</v>
      </c>
      <c r="C10" s="39" t="n">
        <f aca="false">Journal!F13</f>
        <v>90000</v>
      </c>
      <c r="E10" s="40" t="n">
        <f aca="false">SUM(E9:E9)</f>
        <v>980000</v>
      </c>
      <c r="F10" s="41" t="n">
        <f aca="false">SUM(F9:F9)</f>
        <v>400000</v>
      </c>
      <c r="H10" s="40" t="n">
        <f aca="false">SUM(H9:H9)</f>
        <v>620000</v>
      </c>
      <c r="I10" s="41" t="n">
        <f aca="false">SUM(I9:I9)</f>
        <v>520000</v>
      </c>
    </row>
    <row r="11" customFormat="false" ht="18" hidden="false" customHeight="true" outlineLevel="0" collapsed="false">
      <c r="B11" s="38" t="n">
        <f aca="false">Journal!E33</f>
        <v>400000</v>
      </c>
      <c r="C11" s="39" t="n">
        <f aca="false">Journal!F15</f>
        <v>18000</v>
      </c>
      <c r="E11" s="42" t="n">
        <f aca="false">E10-F10</f>
        <v>580000</v>
      </c>
      <c r="F11" s="42"/>
      <c r="H11" s="42" t="n">
        <f aca="false">H10-I10</f>
        <v>100000</v>
      </c>
      <c r="I11" s="42"/>
    </row>
    <row r="12" customFormat="false" ht="15.75" hidden="false" customHeight="true" outlineLevel="0" collapsed="false">
      <c r="B12" s="38" t="n">
        <f aca="false">Journal!E37</f>
        <v>60000</v>
      </c>
      <c r="C12" s="39" t="n">
        <f aca="false">Journal!F19</f>
        <v>64000</v>
      </c>
    </row>
    <row r="13" customFormat="false" ht="15.75" hidden="false" customHeight="true" outlineLevel="0" collapsed="false">
      <c r="B13" s="43"/>
      <c r="C13" s="39" t="n">
        <f aca="false">Journal!F22</f>
        <v>200000</v>
      </c>
    </row>
    <row r="14" customFormat="false" ht="15.75" hidden="false" customHeight="true" outlineLevel="0" collapsed="false">
      <c r="B14" s="43"/>
      <c r="C14" s="39" t="n">
        <f aca="false">Journal!F24</f>
        <v>75000</v>
      </c>
    </row>
    <row r="15" customFormat="false" ht="15.75" hidden="false" customHeight="true" outlineLevel="0" collapsed="false">
      <c r="B15" s="43"/>
      <c r="C15" s="39" t="n">
        <f aca="false">Journal!F36</f>
        <v>280000</v>
      </c>
    </row>
    <row r="16" customFormat="false" ht="15.75" hidden="false" customHeight="true" outlineLevel="0" collapsed="false">
      <c r="B16" s="43"/>
      <c r="C16" s="39" t="n">
        <f aca="false">Journal!F40</f>
        <v>268000</v>
      </c>
    </row>
    <row r="17" customFormat="false" ht="15.75" hidden="false" customHeight="true" outlineLevel="0" collapsed="false">
      <c r="B17" s="43"/>
      <c r="C17" s="39" t="n">
        <f aca="false">Journal!F42</f>
        <v>96000</v>
      </c>
    </row>
    <row r="18" customFormat="false" ht="15.75" hidden="false" customHeight="true" outlineLevel="0" collapsed="false">
      <c r="B18" s="43"/>
      <c r="C18" s="39" t="n">
        <f aca="false">Journal!F44</f>
        <v>19000</v>
      </c>
    </row>
    <row r="19" customFormat="false" ht="15.75" hidden="false" customHeight="true" outlineLevel="0" collapsed="false">
      <c r="B19" s="43"/>
      <c r="C19" s="39" t="n">
        <f aca="false">Journal!F46</f>
        <v>88000</v>
      </c>
    </row>
    <row r="20" customFormat="false" ht="15.75" hidden="false" customHeight="true" outlineLevel="0" collapsed="false">
      <c r="B20" s="43"/>
      <c r="C20" s="39" t="n">
        <f aca="false">Journal!F48</f>
        <v>24000</v>
      </c>
    </row>
    <row r="21" customFormat="false" ht="15.75" hidden="false" customHeight="true" outlineLevel="0" collapsed="false">
      <c r="B21" s="43"/>
      <c r="C21" s="39" t="n">
        <f aca="false">Journal!F50</f>
        <v>50000</v>
      </c>
    </row>
    <row r="22" customFormat="false" ht="15.75" hidden="false" customHeight="true" outlineLevel="0" collapsed="false">
      <c r="B22" s="43"/>
      <c r="C22" s="39" t="n">
        <f aca="false">Journal!F52</f>
        <v>46000</v>
      </c>
    </row>
    <row r="23" customFormat="false" ht="15.75" hidden="false" customHeight="true" outlineLevel="0" collapsed="false">
      <c r="B23" s="43"/>
      <c r="C23" s="39" t="n">
        <f aca="false">Journal!F54</f>
        <v>9600</v>
      </c>
    </row>
    <row r="24" customFormat="false" ht="15" hidden="false" customHeight="false" outlineLevel="0" collapsed="false">
      <c r="B24" s="40" t="n">
        <f aca="false">SUM(B9:B23)</f>
        <v>1820000</v>
      </c>
      <c r="C24" s="41" t="n">
        <f aca="false">SUM(C9:C23)</f>
        <v>1387600</v>
      </c>
    </row>
    <row r="25" customFormat="false" ht="18" hidden="false" customHeight="true" outlineLevel="0" collapsed="false">
      <c r="B25" s="42" t="n">
        <f aca="false">B24-C24</f>
        <v>432400</v>
      </c>
      <c r="C25" s="42"/>
    </row>
    <row r="27" customFormat="false" ht="21.75" hidden="false" customHeight="true" outlineLevel="0" collapsed="false">
      <c r="B27" s="36" t="s">
        <v>153</v>
      </c>
      <c r="C27" s="36"/>
      <c r="E27" s="36" t="s">
        <v>154</v>
      </c>
      <c r="F27" s="36"/>
      <c r="H27" s="36" t="s">
        <v>155</v>
      </c>
      <c r="I27" s="36"/>
    </row>
    <row r="28" customFormat="false" ht="18" hidden="false" customHeight="true" outlineLevel="0" collapsed="false">
      <c r="B28" s="37" t="s">
        <v>151</v>
      </c>
      <c r="C28" s="37" t="s">
        <v>152</v>
      </c>
      <c r="E28" s="37" t="s">
        <v>151</v>
      </c>
      <c r="F28" s="37" t="s">
        <v>152</v>
      </c>
      <c r="H28" s="37" t="s">
        <v>151</v>
      </c>
      <c r="I28" s="37" t="s">
        <v>152</v>
      </c>
    </row>
    <row r="29" customFormat="false" ht="15.75" hidden="false" customHeight="true" outlineLevel="0" collapsed="false">
      <c r="B29" s="38" t="n">
        <f aca="false">Journal!E20</f>
        <v>720000</v>
      </c>
      <c r="C29" s="39" t="n">
        <f aca="false">Journal!F28</f>
        <v>392000</v>
      </c>
      <c r="E29" s="38" t="n">
        <f aca="false">Journal!E14</f>
        <v>18000</v>
      </c>
      <c r="F29" s="39" t="n">
        <f aca="false">Journal!F60</f>
        <v>16500</v>
      </c>
      <c r="H29" s="38" t="n">
        <f aca="false">Journal!E9</f>
        <v>180000</v>
      </c>
      <c r="I29" s="44"/>
    </row>
    <row r="30" customFormat="false" ht="15.75" hidden="false" customHeight="true" outlineLevel="0" collapsed="false">
      <c r="B30" s="43"/>
      <c r="C30" s="39" t="n">
        <f aca="false">Journal!F32</f>
        <v>266000</v>
      </c>
      <c r="E30" s="40" t="n">
        <f aca="false">SUM(E29:E29)</f>
        <v>18000</v>
      </c>
      <c r="F30" s="41" t="n">
        <f aca="false">SUM(F29:F29)</f>
        <v>16500</v>
      </c>
      <c r="H30" s="40" t="n">
        <f aca="false">SUM(H29:H29)</f>
        <v>180000</v>
      </c>
      <c r="I30" s="41" t="n">
        <f aca="false">SUM(I29:I29)</f>
        <v>0</v>
      </c>
    </row>
    <row r="31" customFormat="false" ht="18" hidden="false" customHeight="true" outlineLevel="0" collapsed="false">
      <c r="B31" s="40" t="n">
        <f aca="false">SUM(B29:B30)</f>
        <v>720000</v>
      </c>
      <c r="C31" s="41" t="n">
        <f aca="false">SUM(C29:C30)</f>
        <v>658000</v>
      </c>
      <c r="E31" s="42" t="n">
        <f aca="false">E30-F30</f>
        <v>1500</v>
      </c>
      <c r="F31" s="42"/>
      <c r="H31" s="42" t="n">
        <f aca="false">H30-I30</f>
        <v>180000</v>
      </c>
      <c r="I31" s="42"/>
    </row>
    <row r="32" customFormat="false" ht="18" hidden="false" customHeight="true" outlineLevel="0" collapsed="false">
      <c r="B32" s="42" t="n">
        <f aca="false">B31-C31</f>
        <v>62000</v>
      </c>
      <c r="C32" s="42"/>
    </row>
    <row r="34" customFormat="false" ht="21.75" hidden="false" customHeight="true" outlineLevel="0" collapsed="false">
      <c r="B34" s="36" t="s">
        <v>156</v>
      </c>
      <c r="C34" s="36"/>
      <c r="E34" s="36" t="s">
        <v>157</v>
      </c>
      <c r="F34" s="36"/>
      <c r="H34" s="36" t="s">
        <v>158</v>
      </c>
      <c r="I34" s="36"/>
    </row>
    <row r="35" customFormat="false" ht="18" hidden="false" customHeight="true" outlineLevel="0" collapsed="false">
      <c r="B35" s="37" t="s">
        <v>151</v>
      </c>
      <c r="C35" s="37" t="s">
        <v>152</v>
      </c>
      <c r="E35" s="37" t="s">
        <v>151</v>
      </c>
      <c r="F35" s="37" t="s">
        <v>152</v>
      </c>
      <c r="H35" s="37" t="s">
        <v>151</v>
      </c>
      <c r="I35" s="37" t="s">
        <v>152</v>
      </c>
    </row>
    <row r="36" customFormat="false" ht="15.75" hidden="false" customHeight="true" outlineLevel="0" collapsed="false">
      <c r="B36" s="43"/>
      <c r="C36" s="39" t="n">
        <f aca="false">Journal!F56</f>
        <v>30000</v>
      </c>
      <c r="E36" s="38" t="n">
        <f aca="false">Journal!E12</f>
        <v>90000</v>
      </c>
      <c r="F36" s="44"/>
      <c r="H36" s="43"/>
      <c r="I36" s="39" t="n">
        <f aca="false">Journal!F58</f>
        <v>15000</v>
      </c>
    </row>
    <row r="37" customFormat="false" ht="15" hidden="false" customHeight="false" outlineLevel="0" collapsed="false">
      <c r="B37" s="40" t="n">
        <f aca="false">SUM(B36:B36)</f>
        <v>0</v>
      </c>
      <c r="C37" s="41" t="n">
        <f aca="false">SUM(C36:C36)</f>
        <v>30000</v>
      </c>
      <c r="E37" s="40" t="n">
        <f aca="false">SUM(E36:E36)</f>
        <v>90000</v>
      </c>
      <c r="F37" s="41" t="n">
        <f aca="false">SUM(F36:F36)</f>
        <v>0</v>
      </c>
      <c r="H37" s="40" t="n">
        <f aca="false">SUM(H36:H36)</f>
        <v>0</v>
      </c>
      <c r="I37" s="41" t="n">
        <f aca="false">SUM(I36:I36)</f>
        <v>15000</v>
      </c>
    </row>
    <row r="38" customFormat="false" ht="18" hidden="false" customHeight="true" outlineLevel="0" collapsed="false">
      <c r="B38" s="42" t="n">
        <f aca="false">C37-B37</f>
        <v>30000</v>
      </c>
      <c r="C38" s="42"/>
      <c r="E38" s="42" t="n">
        <f aca="false">E37-F37</f>
        <v>90000</v>
      </c>
      <c r="F38" s="42"/>
      <c r="H38" s="42" t="n">
        <f aca="false">I37-H37</f>
        <v>15000</v>
      </c>
      <c r="I38" s="42"/>
    </row>
    <row r="40" customFormat="false" ht="21.75" hidden="false" customHeight="true" outlineLevel="0" collapsed="false">
      <c r="B40" s="36" t="s">
        <v>159</v>
      </c>
      <c r="C40" s="36"/>
      <c r="E40" s="36" t="s">
        <v>160</v>
      </c>
      <c r="F40" s="36"/>
      <c r="H40" s="36" t="s">
        <v>161</v>
      </c>
      <c r="I40" s="36"/>
    </row>
    <row r="41" customFormat="false" ht="18" hidden="false" customHeight="true" outlineLevel="0" collapsed="false">
      <c r="B41" s="37" t="s">
        <v>151</v>
      </c>
      <c r="C41" s="37" t="s">
        <v>152</v>
      </c>
      <c r="E41" s="37" t="s">
        <v>151</v>
      </c>
      <c r="F41" s="37" t="s">
        <v>152</v>
      </c>
      <c r="H41" s="37" t="s">
        <v>151</v>
      </c>
      <c r="I41" s="37" t="s">
        <v>152</v>
      </c>
    </row>
    <row r="42" customFormat="false" ht="15.75" hidden="false" customHeight="true" outlineLevel="0" collapsed="false">
      <c r="B42" s="38" t="n">
        <f aca="false">Journal!E35</f>
        <v>280000</v>
      </c>
      <c r="C42" s="39" t="n">
        <f aca="false">Journal!F17</f>
        <v>620000</v>
      </c>
      <c r="E42" s="43"/>
      <c r="F42" s="39" t="n">
        <f aca="false">Journal!F62</f>
        <v>22000</v>
      </c>
      <c r="H42" s="43"/>
      <c r="I42" s="39" t="n">
        <f aca="false">Journal!F64</f>
        <v>92225</v>
      </c>
    </row>
    <row r="43" customFormat="false" ht="15" hidden="false" customHeight="false" outlineLevel="0" collapsed="false">
      <c r="B43" s="40" t="n">
        <f aca="false">SUM(B42:B42)</f>
        <v>280000</v>
      </c>
      <c r="C43" s="41" t="n">
        <f aca="false">SUM(C42:C42)</f>
        <v>620000</v>
      </c>
      <c r="E43" s="40" t="n">
        <f aca="false">SUM(E42:E42)</f>
        <v>0</v>
      </c>
      <c r="F43" s="41" t="n">
        <f aca="false">SUM(F42:F42)</f>
        <v>22000</v>
      </c>
      <c r="H43" s="40" t="n">
        <f aca="false">SUM(H42:H42)</f>
        <v>0</v>
      </c>
      <c r="I43" s="41" t="n">
        <f aca="false">SUM(I42:I42)</f>
        <v>92225</v>
      </c>
    </row>
    <row r="44" customFormat="false" ht="18" hidden="false" customHeight="true" outlineLevel="0" collapsed="false">
      <c r="B44" s="42" t="n">
        <f aca="false">C43-B43</f>
        <v>340000</v>
      </c>
      <c r="C44" s="42"/>
      <c r="E44" s="42" t="n">
        <f aca="false">F43-E43</f>
        <v>22000</v>
      </c>
      <c r="F44" s="42"/>
      <c r="H44" s="42" t="n">
        <f aca="false">I43-H43</f>
        <v>92225</v>
      </c>
      <c r="I44" s="42"/>
    </row>
    <row r="46" customFormat="false" ht="21.75" hidden="false" customHeight="true" outlineLevel="0" collapsed="false">
      <c r="B46" s="36" t="s">
        <v>162</v>
      </c>
      <c r="C46" s="36"/>
      <c r="E46" s="36" t="s">
        <v>163</v>
      </c>
      <c r="F46" s="36"/>
      <c r="H46" s="36" t="s">
        <v>164</v>
      </c>
      <c r="I46" s="36"/>
    </row>
    <row r="47" customFormat="false" ht="18" hidden="false" customHeight="true" outlineLevel="0" collapsed="false">
      <c r="B47" s="37" t="s">
        <v>151</v>
      </c>
      <c r="C47" s="37" t="s">
        <v>152</v>
      </c>
      <c r="E47" s="37" t="s">
        <v>151</v>
      </c>
      <c r="F47" s="37" t="s">
        <v>152</v>
      </c>
      <c r="H47" s="37" t="s">
        <v>151</v>
      </c>
      <c r="I47" s="37" t="s">
        <v>152</v>
      </c>
    </row>
    <row r="48" customFormat="false" ht="15.75" hidden="false" customHeight="true" outlineLevel="0" collapsed="false">
      <c r="B48" s="43"/>
      <c r="C48" s="39" t="n">
        <f aca="false">Journal!F11</f>
        <v>120000</v>
      </c>
      <c r="E48" s="43"/>
      <c r="F48" s="39" t="n">
        <f aca="false">Journal!F8</f>
        <v>600000</v>
      </c>
      <c r="H48" s="38" t="n">
        <f aca="false">Journal!E49</f>
        <v>50000</v>
      </c>
      <c r="I48" s="44"/>
    </row>
    <row r="49" customFormat="false" ht="15" hidden="false" customHeight="false" outlineLevel="0" collapsed="false">
      <c r="B49" s="40" t="n">
        <f aca="false">SUM(B48:B48)</f>
        <v>0</v>
      </c>
      <c r="C49" s="41" t="n">
        <f aca="false">SUM(C48:C48)</f>
        <v>120000</v>
      </c>
      <c r="E49" s="40" t="n">
        <f aca="false">SUM(E48:E48)</f>
        <v>0</v>
      </c>
      <c r="F49" s="41" t="n">
        <f aca="false">SUM(F48:F48)</f>
        <v>600000</v>
      </c>
      <c r="H49" s="40" t="n">
        <f aca="false">SUM(H48:H48)</f>
        <v>50000</v>
      </c>
      <c r="I49" s="41" t="n">
        <f aca="false">SUM(I48:I48)</f>
        <v>0</v>
      </c>
    </row>
    <row r="50" customFormat="false" ht="18" hidden="false" customHeight="true" outlineLevel="0" collapsed="false">
      <c r="B50" s="42" t="n">
        <f aca="false">C49-B49</f>
        <v>120000</v>
      </c>
      <c r="C50" s="42"/>
      <c r="E50" s="42" t="n">
        <f aca="false">F49-E49</f>
        <v>600000</v>
      </c>
      <c r="F50" s="42"/>
      <c r="H50" s="42" t="n">
        <f aca="false">H49-I49</f>
        <v>50000</v>
      </c>
      <c r="I50" s="42"/>
    </row>
    <row r="52" customFormat="false" ht="21.75" hidden="false" customHeight="true" outlineLevel="0" collapsed="false">
      <c r="B52" s="36" t="s">
        <v>165</v>
      </c>
      <c r="C52" s="36"/>
      <c r="E52" s="36" t="s">
        <v>166</v>
      </c>
      <c r="F52" s="36"/>
      <c r="H52" s="36" t="s">
        <v>167</v>
      </c>
      <c r="I52" s="36"/>
    </row>
    <row r="53" customFormat="false" ht="18" hidden="false" customHeight="true" outlineLevel="0" collapsed="false">
      <c r="B53" s="37" t="s">
        <v>151</v>
      </c>
      <c r="C53" s="37" t="s">
        <v>152</v>
      </c>
      <c r="E53" s="37" t="s">
        <v>151</v>
      </c>
      <c r="F53" s="37" t="s">
        <v>152</v>
      </c>
      <c r="H53" s="37" t="s">
        <v>151</v>
      </c>
      <c r="I53" s="37" t="s">
        <v>152</v>
      </c>
    </row>
    <row r="54" customFormat="false" ht="15.75" hidden="false" customHeight="true" outlineLevel="0" collapsed="false">
      <c r="B54" s="43"/>
      <c r="C54" s="39" t="n">
        <f aca="false">Journal!F26</f>
        <v>980000</v>
      </c>
      <c r="E54" s="43"/>
      <c r="F54" s="39" t="n">
        <f aca="false">Journal!F30</f>
        <v>760000</v>
      </c>
      <c r="H54" s="43"/>
      <c r="I54" s="39" t="n">
        <f aca="false">Journal!F38</f>
        <v>60000</v>
      </c>
    </row>
    <row r="55" customFormat="false" ht="15" hidden="false" customHeight="false" outlineLevel="0" collapsed="false">
      <c r="B55" s="40" t="n">
        <f aca="false">SUM(B54:B54)</f>
        <v>0</v>
      </c>
      <c r="C55" s="41" t="n">
        <f aca="false">SUM(C54:C54)</f>
        <v>980000</v>
      </c>
      <c r="E55" s="40" t="n">
        <f aca="false">SUM(E54:E54)</f>
        <v>0</v>
      </c>
      <c r="F55" s="41" t="n">
        <f aca="false">SUM(F54:F54)</f>
        <v>760000</v>
      </c>
      <c r="H55" s="40" t="n">
        <f aca="false">SUM(H54:H54)</f>
        <v>0</v>
      </c>
      <c r="I55" s="41" t="n">
        <f aca="false">SUM(I54:I54)</f>
        <v>60000</v>
      </c>
    </row>
    <row r="56" customFormat="false" ht="18" hidden="false" customHeight="true" outlineLevel="0" collapsed="false">
      <c r="B56" s="42" t="n">
        <f aca="false">C55-B55</f>
        <v>980000</v>
      </c>
      <c r="C56" s="42"/>
      <c r="E56" s="42" t="n">
        <f aca="false">F55-E55</f>
        <v>760000</v>
      </c>
      <c r="F56" s="42"/>
      <c r="H56" s="42" t="n">
        <f aca="false">I55-H55</f>
        <v>60000</v>
      </c>
      <c r="I56" s="42"/>
    </row>
    <row r="58" customFormat="false" ht="21.75" hidden="false" customHeight="true" outlineLevel="0" collapsed="false">
      <c r="B58" s="36" t="s">
        <v>168</v>
      </c>
      <c r="C58" s="36"/>
      <c r="E58" s="36" t="s">
        <v>169</v>
      </c>
      <c r="F58" s="36"/>
      <c r="H58" s="36" t="s">
        <v>170</v>
      </c>
      <c r="I58" s="36"/>
    </row>
    <row r="59" customFormat="false" ht="18" hidden="false" customHeight="true" outlineLevel="0" collapsed="false">
      <c r="B59" s="37" t="s">
        <v>151</v>
      </c>
      <c r="C59" s="37" t="s">
        <v>152</v>
      </c>
      <c r="E59" s="37" t="s">
        <v>151</v>
      </c>
      <c r="F59" s="37" t="s">
        <v>152</v>
      </c>
      <c r="H59" s="37" t="s">
        <v>151</v>
      </c>
      <c r="I59" s="37" t="s">
        <v>152</v>
      </c>
    </row>
    <row r="60" customFormat="false" ht="15.75" hidden="false" customHeight="true" outlineLevel="0" collapsed="false">
      <c r="B60" s="38" t="n">
        <f aca="false">Journal!E27</f>
        <v>392000</v>
      </c>
      <c r="C60" s="44"/>
      <c r="E60" s="38" t="n">
        <f aca="false">Journal!E18</f>
        <v>64000</v>
      </c>
      <c r="F60" s="44"/>
      <c r="H60" s="38" t="n">
        <f aca="false">Journal!E23</f>
        <v>75000</v>
      </c>
      <c r="I60" s="44"/>
    </row>
    <row r="61" customFormat="false" ht="15.75" hidden="false" customHeight="true" outlineLevel="0" collapsed="false">
      <c r="B61" s="38" t="n">
        <f aca="false">Journal!E31</f>
        <v>266000</v>
      </c>
      <c r="C61" s="44"/>
      <c r="E61" s="38" t="n">
        <f aca="false">Journal!E51</f>
        <v>46000</v>
      </c>
      <c r="F61" s="44"/>
      <c r="H61" s="40" t="n">
        <f aca="false">SUM(H60:H60)</f>
        <v>75000</v>
      </c>
      <c r="I61" s="41" t="n">
        <f aca="false">SUM(I60:I60)</f>
        <v>0</v>
      </c>
    </row>
    <row r="62" customFormat="false" ht="18" hidden="false" customHeight="true" outlineLevel="0" collapsed="false">
      <c r="B62" s="40" t="n">
        <f aca="false">SUM(B60:B61)</f>
        <v>658000</v>
      </c>
      <c r="C62" s="41" t="n">
        <f aca="false">SUM(C60:C61)</f>
        <v>0</v>
      </c>
      <c r="E62" s="40" t="n">
        <f aca="false">SUM(E60:E61)</f>
        <v>110000</v>
      </c>
      <c r="F62" s="41" t="n">
        <f aca="false">SUM(F60:F61)</f>
        <v>0</v>
      </c>
      <c r="H62" s="42" t="n">
        <f aca="false">H61-I61</f>
        <v>75000</v>
      </c>
      <c r="I62" s="42"/>
    </row>
    <row r="63" customFormat="false" ht="18" hidden="false" customHeight="true" outlineLevel="0" collapsed="false">
      <c r="B63" s="42" t="n">
        <f aca="false">B62-C62</f>
        <v>658000</v>
      </c>
      <c r="C63" s="42"/>
      <c r="E63" s="42" t="n">
        <f aca="false">E62-F62</f>
        <v>110000</v>
      </c>
      <c r="F63" s="42"/>
    </row>
    <row r="65" customFormat="false" ht="21.75" hidden="false" customHeight="true" outlineLevel="0" collapsed="false">
      <c r="B65" s="36" t="s">
        <v>171</v>
      </c>
      <c r="C65" s="36"/>
      <c r="E65" s="36" t="s">
        <v>172</v>
      </c>
      <c r="F65" s="36"/>
      <c r="H65" s="36" t="s">
        <v>173</v>
      </c>
      <c r="I65" s="36"/>
    </row>
    <row r="66" customFormat="false" ht="18" hidden="false" customHeight="true" outlineLevel="0" collapsed="false">
      <c r="B66" s="37" t="s">
        <v>151</v>
      </c>
      <c r="C66" s="37" t="s">
        <v>152</v>
      </c>
      <c r="E66" s="37" t="s">
        <v>151</v>
      </c>
      <c r="F66" s="37" t="s">
        <v>152</v>
      </c>
      <c r="H66" s="37" t="s">
        <v>151</v>
      </c>
      <c r="I66" s="37" t="s">
        <v>152</v>
      </c>
    </row>
    <row r="67" customFormat="false" ht="15.75" hidden="false" customHeight="true" outlineLevel="0" collapsed="false">
      <c r="B67" s="38" t="n">
        <f aca="false">Journal!E39</f>
        <v>268000</v>
      </c>
      <c r="C67" s="44"/>
      <c r="E67" s="38" t="n">
        <f aca="false">Journal!E41</f>
        <v>96000</v>
      </c>
      <c r="F67" s="44"/>
      <c r="H67" s="38" t="n">
        <f aca="false">Journal!E43</f>
        <v>19000</v>
      </c>
      <c r="I67" s="44"/>
    </row>
    <row r="68" customFormat="false" ht="15.75" hidden="false" customHeight="true" outlineLevel="0" collapsed="false">
      <c r="B68" s="38" t="n">
        <f aca="false">Journal!E61</f>
        <v>22000</v>
      </c>
      <c r="C68" s="44"/>
      <c r="E68" s="40" t="n">
        <f aca="false">SUM(E67:E67)</f>
        <v>96000</v>
      </c>
      <c r="F68" s="41" t="n">
        <f aca="false">SUM(F67:F67)</f>
        <v>0</v>
      </c>
      <c r="H68" s="40" t="n">
        <f aca="false">SUM(H67:H67)</f>
        <v>19000</v>
      </c>
      <c r="I68" s="41" t="n">
        <f aca="false">SUM(I67:I67)</f>
        <v>0</v>
      </c>
    </row>
    <row r="69" customFormat="false" ht="18" hidden="false" customHeight="true" outlineLevel="0" collapsed="false">
      <c r="B69" s="40" t="n">
        <f aca="false">SUM(B67:B68)</f>
        <v>290000</v>
      </c>
      <c r="C69" s="41" t="n">
        <f aca="false">SUM(C67:C68)</f>
        <v>0</v>
      </c>
      <c r="E69" s="42" t="n">
        <f aca="false">E68-F68</f>
        <v>96000</v>
      </c>
      <c r="F69" s="42"/>
      <c r="H69" s="42" t="n">
        <f aca="false">H68-I68</f>
        <v>19000</v>
      </c>
      <c r="I69" s="42"/>
    </row>
    <row r="70" customFormat="false" ht="18" hidden="false" customHeight="true" outlineLevel="0" collapsed="false">
      <c r="B70" s="42" t="n">
        <f aca="false">B69-C69</f>
        <v>290000</v>
      </c>
      <c r="C70" s="42"/>
    </row>
    <row r="72" customFormat="false" ht="21.75" hidden="false" customHeight="true" outlineLevel="0" collapsed="false">
      <c r="B72" s="36" t="s">
        <v>174</v>
      </c>
      <c r="C72" s="36"/>
      <c r="E72" s="36" t="s">
        <v>175</v>
      </c>
      <c r="F72" s="36"/>
      <c r="H72" s="36" t="s">
        <v>176</v>
      </c>
      <c r="I72" s="36"/>
    </row>
    <row r="73" customFormat="false" ht="18" hidden="false" customHeight="true" outlineLevel="0" collapsed="false">
      <c r="B73" s="37" t="s">
        <v>151</v>
      </c>
      <c r="C73" s="37" t="s">
        <v>152</v>
      </c>
      <c r="E73" s="37" t="s">
        <v>151</v>
      </c>
      <c r="F73" s="37" t="s">
        <v>152</v>
      </c>
      <c r="H73" s="37" t="s">
        <v>151</v>
      </c>
      <c r="I73" s="37" t="s">
        <v>152</v>
      </c>
    </row>
    <row r="74" customFormat="false" ht="15.75" hidden="false" customHeight="true" outlineLevel="0" collapsed="false">
      <c r="B74" s="38" t="n">
        <f aca="false">Journal!E45</f>
        <v>88000</v>
      </c>
      <c r="C74" s="44"/>
      <c r="E74" s="38" t="n">
        <f aca="false">Journal!E47</f>
        <v>24000</v>
      </c>
      <c r="F74" s="44"/>
      <c r="H74" s="38" t="n">
        <f aca="false">Journal!E55</f>
        <v>30000</v>
      </c>
      <c r="I74" s="44"/>
    </row>
    <row r="75" customFormat="false" ht="15" hidden="false" customHeight="false" outlineLevel="0" collapsed="false">
      <c r="B75" s="40" t="n">
        <f aca="false">SUM(B74:B74)</f>
        <v>88000</v>
      </c>
      <c r="C75" s="41" t="n">
        <f aca="false">SUM(C74:C74)</f>
        <v>0</v>
      </c>
      <c r="E75" s="40" t="n">
        <f aca="false">SUM(E74:E74)</f>
        <v>24000</v>
      </c>
      <c r="F75" s="41" t="n">
        <f aca="false">SUM(F74:F74)</f>
        <v>0</v>
      </c>
      <c r="H75" s="40" t="n">
        <f aca="false">SUM(H74:H74)</f>
        <v>30000</v>
      </c>
      <c r="I75" s="41" t="n">
        <f aca="false">SUM(I74:I74)</f>
        <v>0</v>
      </c>
    </row>
    <row r="76" customFormat="false" ht="18" hidden="false" customHeight="true" outlineLevel="0" collapsed="false">
      <c r="B76" s="42" t="n">
        <f aca="false">B75-C75</f>
        <v>88000</v>
      </c>
      <c r="C76" s="42"/>
      <c r="E76" s="42" t="n">
        <f aca="false">E75-F75</f>
        <v>24000</v>
      </c>
      <c r="F76" s="42"/>
      <c r="H76" s="42" t="n">
        <f aca="false">H75-I75</f>
        <v>30000</v>
      </c>
      <c r="I76" s="42"/>
    </row>
    <row r="78" customFormat="false" ht="21.75" hidden="false" customHeight="true" outlineLevel="0" collapsed="false">
      <c r="B78" s="36" t="s">
        <v>177</v>
      </c>
      <c r="C78" s="36"/>
      <c r="E78" s="36" t="s">
        <v>178</v>
      </c>
      <c r="F78" s="36"/>
      <c r="H78" s="36" t="s">
        <v>179</v>
      </c>
      <c r="I78" s="36"/>
    </row>
    <row r="79" customFormat="false" ht="18" hidden="false" customHeight="true" outlineLevel="0" collapsed="false">
      <c r="B79" s="37" t="s">
        <v>151</v>
      </c>
      <c r="C79" s="37" t="s">
        <v>152</v>
      </c>
      <c r="E79" s="37" t="s">
        <v>151</v>
      </c>
      <c r="F79" s="37" t="s">
        <v>152</v>
      </c>
      <c r="H79" s="37" t="s">
        <v>151</v>
      </c>
      <c r="I79" s="37" t="s">
        <v>152</v>
      </c>
    </row>
    <row r="80" customFormat="false" ht="15.75" hidden="false" customHeight="true" outlineLevel="0" collapsed="false">
      <c r="B80" s="38" t="n">
        <f aca="false">Journal!E57</f>
        <v>15000</v>
      </c>
      <c r="C80" s="44"/>
      <c r="E80" s="38" t="n">
        <f aca="false">Journal!E59</f>
        <v>16500</v>
      </c>
      <c r="F80" s="44"/>
      <c r="H80" s="38" t="n">
        <f aca="false">Journal!E53</f>
        <v>9600</v>
      </c>
      <c r="I80" s="44"/>
    </row>
    <row r="81" customFormat="false" ht="15" hidden="false" customHeight="false" outlineLevel="0" collapsed="false">
      <c r="B81" s="40" t="n">
        <f aca="false">SUM(B80:B80)</f>
        <v>15000</v>
      </c>
      <c r="C81" s="41" t="n">
        <f aca="false">SUM(C80:C80)</f>
        <v>0</v>
      </c>
      <c r="E81" s="40" t="n">
        <f aca="false">SUM(E80:E80)</f>
        <v>16500</v>
      </c>
      <c r="F81" s="41" t="n">
        <f aca="false">SUM(F80:F80)</f>
        <v>0</v>
      </c>
      <c r="H81" s="40" t="n">
        <f aca="false">SUM(H80:H80)</f>
        <v>9600</v>
      </c>
      <c r="I81" s="41" t="n">
        <f aca="false">SUM(I80:I80)</f>
        <v>0</v>
      </c>
    </row>
    <row r="82" customFormat="false" ht="18" hidden="false" customHeight="true" outlineLevel="0" collapsed="false">
      <c r="B82" s="42" t="n">
        <f aca="false">B81-C81</f>
        <v>15000</v>
      </c>
      <c r="C82" s="42"/>
      <c r="E82" s="42" t="n">
        <f aca="false">E81-F81</f>
        <v>16500</v>
      </c>
      <c r="F82" s="42"/>
      <c r="H82" s="42" t="n">
        <f aca="false">H81-I81</f>
        <v>9600</v>
      </c>
      <c r="I82" s="42"/>
    </row>
    <row r="84" customFormat="false" ht="21.75" hidden="false" customHeight="true" outlineLevel="0" collapsed="false">
      <c r="B84" s="36" t="s">
        <v>180</v>
      </c>
      <c r="C84" s="36"/>
    </row>
    <row r="85" customFormat="false" ht="18" hidden="false" customHeight="true" outlineLevel="0" collapsed="false">
      <c r="B85" s="37" t="s">
        <v>151</v>
      </c>
      <c r="C85" s="37" t="s">
        <v>152</v>
      </c>
    </row>
    <row r="86" customFormat="false" ht="15.75" hidden="false" customHeight="true" outlineLevel="0" collapsed="false">
      <c r="B86" s="38" t="n">
        <f aca="false">Journal!E63</f>
        <v>92225</v>
      </c>
      <c r="C86" s="44"/>
    </row>
    <row r="87" customFormat="false" ht="15" hidden="false" customHeight="false" outlineLevel="0" collapsed="false">
      <c r="B87" s="40" t="n">
        <f aca="false">SUM(B86:B86)</f>
        <v>92225</v>
      </c>
      <c r="C87" s="41" t="n">
        <f aca="false">SUM(C86:C86)</f>
        <v>0</v>
      </c>
    </row>
    <row r="88" customFormat="false" ht="18" hidden="false" customHeight="true" outlineLevel="0" collapsed="false">
      <c r="B88" s="42" t="n">
        <f aca="false">B87-C87</f>
        <v>92225</v>
      </c>
      <c r="C88" s="42"/>
    </row>
    <row r="91" customFormat="false" ht="15" hidden="false" customHeight="false" outlineLevel="0" collapsed="false">
      <c r="B91" s="13" t="s">
        <v>181</v>
      </c>
      <c r="C91" s="13"/>
      <c r="D91" s="13"/>
      <c r="E91" s="13"/>
      <c r="F91" s="13"/>
      <c r="G91" s="13"/>
      <c r="H91" s="13"/>
      <c r="I91" s="13"/>
    </row>
  </sheetData>
  <mergeCells count="67">
    <mergeCell ref="A1:J1"/>
    <mergeCell ref="A2:J2"/>
    <mergeCell ref="A3:J3"/>
    <mergeCell ref="A4:J4"/>
    <mergeCell ref="B7:C7"/>
    <mergeCell ref="E7:F7"/>
    <mergeCell ref="H7:I7"/>
    <mergeCell ref="E11:F11"/>
    <mergeCell ref="H11:I11"/>
    <mergeCell ref="B25:C25"/>
    <mergeCell ref="B27:C27"/>
    <mergeCell ref="E27:F27"/>
    <mergeCell ref="H27:I27"/>
    <mergeCell ref="E31:F31"/>
    <mergeCell ref="H31:I31"/>
    <mergeCell ref="B32:C32"/>
    <mergeCell ref="B34:C34"/>
    <mergeCell ref="E34:F34"/>
    <mergeCell ref="H34:I34"/>
    <mergeCell ref="B38:C38"/>
    <mergeCell ref="E38:F38"/>
    <mergeCell ref="H38:I38"/>
    <mergeCell ref="B40:C40"/>
    <mergeCell ref="E40:F40"/>
    <mergeCell ref="H40:I40"/>
    <mergeCell ref="B44:C44"/>
    <mergeCell ref="E44:F44"/>
    <mergeCell ref="H44:I44"/>
    <mergeCell ref="B46:C46"/>
    <mergeCell ref="E46:F46"/>
    <mergeCell ref="H46:I46"/>
    <mergeCell ref="B50:C50"/>
    <mergeCell ref="E50:F50"/>
    <mergeCell ref="H50:I50"/>
    <mergeCell ref="B52:C52"/>
    <mergeCell ref="E52:F52"/>
    <mergeCell ref="H52:I52"/>
    <mergeCell ref="B56:C56"/>
    <mergeCell ref="E56:F56"/>
    <mergeCell ref="H56:I56"/>
    <mergeCell ref="B58:C58"/>
    <mergeCell ref="E58:F58"/>
    <mergeCell ref="H58:I58"/>
    <mergeCell ref="H62:I62"/>
    <mergeCell ref="B63:C63"/>
    <mergeCell ref="E63:F63"/>
    <mergeCell ref="B65:C65"/>
    <mergeCell ref="E65:F65"/>
    <mergeCell ref="H65:I65"/>
    <mergeCell ref="E69:F69"/>
    <mergeCell ref="H69:I69"/>
    <mergeCell ref="B70:C70"/>
    <mergeCell ref="B72:C72"/>
    <mergeCell ref="E72:F72"/>
    <mergeCell ref="H72:I72"/>
    <mergeCell ref="B76:C76"/>
    <mergeCell ref="E76:F76"/>
    <mergeCell ref="H76:I76"/>
    <mergeCell ref="B78:C78"/>
    <mergeCell ref="E78:F78"/>
    <mergeCell ref="H78:I78"/>
    <mergeCell ref="B82:C82"/>
    <mergeCell ref="E82:F82"/>
    <mergeCell ref="H82:I82"/>
    <mergeCell ref="B84:C84"/>
    <mergeCell ref="B88:C88"/>
    <mergeCell ref="B91:I9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4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34"/>
    <col collapsed="false" customWidth="true" hidden="false" outlineLevel="0" max="3" min="3" style="0" width="10"/>
    <col collapsed="false" customWidth="true" hidden="false" outlineLevel="0" max="5" min="4" style="0" width="18"/>
    <col collapsed="false" customWidth="true" hidden="false" outlineLevel="0" max="6" min="6" style="0" width="3"/>
  </cols>
  <sheetData>
    <row r="1" customFormat="false" ht="39.75" hidden="false" customHeight="true" outlineLevel="0" collapsed="false">
      <c r="A1" s="15" t="s">
        <v>0</v>
      </c>
      <c r="B1" s="15"/>
      <c r="C1" s="15"/>
      <c r="D1" s="15"/>
      <c r="E1" s="15"/>
      <c r="F1" s="15"/>
    </row>
    <row r="2" customFormat="false" ht="4.5" hidden="false" customHeight="true" outlineLevel="0" collapsed="false">
      <c r="A2" s="2"/>
      <c r="B2" s="2"/>
      <c r="C2" s="2"/>
      <c r="D2" s="2"/>
      <c r="E2" s="2"/>
      <c r="F2" s="2"/>
    </row>
    <row r="3" customFormat="false" ht="27.75" hidden="false" customHeight="true" outlineLevel="0" collapsed="false">
      <c r="A3" s="16" t="s">
        <v>182</v>
      </c>
      <c r="B3" s="16"/>
      <c r="C3" s="16"/>
      <c r="D3" s="16"/>
      <c r="E3" s="16"/>
      <c r="F3" s="16"/>
    </row>
    <row r="4" customFormat="false" ht="19.5" hidden="false" customHeight="true" outlineLevel="0" collapsed="false">
      <c r="A4" s="17" t="s">
        <v>183</v>
      </c>
      <c r="B4" s="17"/>
      <c r="C4" s="17"/>
      <c r="D4" s="17"/>
      <c r="E4" s="17"/>
      <c r="F4" s="17"/>
    </row>
    <row r="5" customFormat="false" ht="7.5" hidden="false" customHeight="true" outlineLevel="0" collapsed="false"/>
    <row r="6" customFormat="false" ht="24" hidden="false" customHeight="true" outlineLevel="0" collapsed="false">
      <c r="A6" s="19" t="s">
        <v>3</v>
      </c>
      <c r="B6" s="18" t="s">
        <v>27</v>
      </c>
      <c r="C6" s="19" t="s">
        <v>184</v>
      </c>
      <c r="D6" s="19" t="s">
        <v>28</v>
      </c>
      <c r="E6" s="19" t="s">
        <v>29</v>
      </c>
    </row>
    <row r="7" customFormat="false" ht="18.75" hidden="false" customHeight="true" outlineLevel="0" collapsed="false">
      <c r="A7" s="45" t="n">
        <v>1</v>
      </c>
      <c r="B7" s="46" t="s">
        <v>32</v>
      </c>
      <c r="C7" s="47" t="s">
        <v>185</v>
      </c>
      <c r="D7" s="48" t="n">
        <f aca="false">'T-Accounts'!B25</f>
        <v>432400</v>
      </c>
      <c r="E7" s="48"/>
    </row>
    <row r="8" customFormat="false" ht="18.75" hidden="false" customHeight="true" outlineLevel="0" collapsed="false">
      <c r="A8" s="49" t="n">
        <v>2</v>
      </c>
      <c r="B8" s="50" t="s">
        <v>69</v>
      </c>
      <c r="C8" s="51" t="s">
        <v>185</v>
      </c>
      <c r="D8" s="52" t="n">
        <f aca="false">'T-Accounts'!E11</f>
        <v>580000</v>
      </c>
      <c r="E8" s="52"/>
    </row>
    <row r="9" customFormat="false" ht="18.75" hidden="false" customHeight="true" outlineLevel="0" collapsed="false">
      <c r="A9" s="45" t="n">
        <v>3</v>
      </c>
      <c r="B9" s="46" t="s">
        <v>51</v>
      </c>
      <c r="C9" s="47" t="s">
        <v>185</v>
      </c>
      <c r="D9" s="48" t="n">
        <f aca="false">'T-Accounts'!H11</f>
        <v>100000</v>
      </c>
      <c r="E9" s="48"/>
    </row>
    <row r="10" customFormat="false" ht="18.75" hidden="false" customHeight="true" outlineLevel="0" collapsed="false">
      <c r="A10" s="49" t="n">
        <v>4</v>
      </c>
      <c r="B10" s="50" t="s">
        <v>60</v>
      </c>
      <c r="C10" s="51" t="s">
        <v>185</v>
      </c>
      <c r="D10" s="52" t="n">
        <f aca="false">'T-Accounts'!B32</f>
        <v>62000</v>
      </c>
      <c r="E10" s="52"/>
    </row>
    <row r="11" customFormat="false" ht="18.75" hidden="false" customHeight="true" outlineLevel="0" collapsed="false">
      <c r="A11" s="45" t="n">
        <v>5</v>
      </c>
      <c r="B11" s="46" t="s">
        <v>47</v>
      </c>
      <c r="C11" s="47" t="s">
        <v>185</v>
      </c>
      <c r="D11" s="48" t="n">
        <f aca="false">'T-Accounts'!E31</f>
        <v>1500</v>
      </c>
      <c r="E11" s="48"/>
    </row>
    <row r="12" customFormat="false" ht="18.75" hidden="false" customHeight="true" outlineLevel="0" collapsed="false">
      <c r="A12" s="49" t="n">
        <v>6</v>
      </c>
      <c r="B12" s="50" t="s">
        <v>37</v>
      </c>
      <c r="C12" s="51" t="s">
        <v>185</v>
      </c>
      <c r="D12" s="52" t="n">
        <f aca="false">'T-Accounts'!H31</f>
        <v>180000</v>
      </c>
      <c r="E12" s="52"/>
    </row>
    <row r="13" customFormat="false" ht="18.75" hidden="false" customHeight="true" outlineLevel="0" collapsed="false">
      <c r="A13" s="45" t="n">
        <v>7</v>
      </c>
      <c r="B13" s="46" t="s">
        <v>186</v>
      </c>
      <c r="C13" s="47" t="s">
        <v>187</v>
      </c>
      <c r="D13" s="48"/>
      <c r="E13" s="48" t="n">
        <f aca="false">'T-Accounts'!B38</f>
        <v>30000</v>
      </c>
    </row>
    <row r="14" customFormat="false" ht="18.75" hidden="false" customHeight="true" outlineLevel="0" collapsed="false">
      <c r="A14" s="49" t="n">
        <v>8</v>
      </c>
      <c r="B14" s="50" t="s">
        <v>43</v>
      </c>
      <c r="C14" s="51" t="s">
        <v>185</v>
      </c>
      <c r="D14" s="52" t="n">
        <f aca="false">'T-Accounts'!E38</f>
        <v>90000</v>
      </c>
      <c r="E14" s="52"/>
    </row>
    <row r="15" customFormat="false" ht="18.75" hidden="false" customHeight="true" outlineLevel="0" collapsed="false">
      <c r="A15" s="45" t="n">
        <v>9</v>
      </c>
      <c r="B15" s="46" t="s">
        <v>188</v>
      </c>
      <c r="C15" s="47" t="s">
        <v>187</v>
      </c>
      <c r="D15" s="48"/>
      <c r="E15" s="48" t="n">
        <f aca="false">'T-Accounts'!H38</f>
        <v>15000</v>
      </c>
    </row>
    <row r="16" customFormat="false" ht="18.75" hidden="false" customHeight="true" outlineLevel="0" collapsed="false">
      <c r="A16" s="49" t="n">
        <v>10</v>
      </c>
      <c r="B16" s="50" t="s">
        <v>88</v>
      </c>
      <c r="C16" s="51" t="s">
        <v>189</v>
      </c>
      <c r="D16" s="52"/>
      <c r="E16" s="52" t="n">
        <f aca="false">'T-Accounts'!B44</f>
        <v>340000</v>
      </c>
    </row>
    <row r="17" customFormat="false" ht="18.75" hidden="false" customHeight="true" outlineLevel="0" collapsed="false">
      <c r="A17" s="45" t="n">
        <v>11</v>
      </c>
      <c r="B17" s="46" t="s">
        <v>190</v>
      </c>
      <c r="C17" s="47" t="s">
        <v>189</v>
      </c>
      <c r="D17" s="48"/>
      <c r="E17" s="48" t="n">
        <f aca="false">'T-Accounts'!E44</f>
        <v>22000</v>
      </c>
    </row>
    <row r="18" customFormat="false" ht="18.75" hidden="false" customHeight="true" outlineLevel="0" collapsed="false">
      <c r="A18" s="49" t="n">
        <v>12</v>
      </c>
      <c r="B18" s="50" t="s">
        <v>191</v>
      </c>
      <c r="C18" s="51" t="s">
        <v>189</v>
      </c>
      <c r="D18" s="52"/>
      <c r="E18" s="52" t="n">
        <f aca="false">'T-Accounts'!H44</f>
        <v>92225</v>
      </c>
    </row>
    <row r="19" customFormat="false" ht="18.75" hidden="false" customHeight="true" outlineLevel="0" collapsed="false">
      <c r="A19" s="45" t="n">
        <v>13</v>
      </c>
      <c r="B19" s="46" t="s">
        <v>192</v>
      </c>
      <c r="C19" s="47" t="s">
        <v>189</v>
      </c>
      <c r="D19" s="48"/>
      <c r="E19" s="48" t="n">
        <f aca="false">'T-Accounts'!B50</f>
        <v>120000</v>
      </c>
    </row>
    <row r="20" customFormat="false" ht="18.75" hidden="false" customHeight="true" outlineLevel="0" collapsed="false">
      <c r="A20" s="49" t="n">
        <v>14</v>
      </c>
      <c r="B20" s="50" t="s">
        <v>193</v>
      </c>
      <c r="C20" s="51" t="s">
        <v>194</v>
      </c>
      <c r="D20" s="52"/>
      <c r="E20" s="52" t="n">
        <f aca="false">'T-Accounts'!E50</f>
        <v>600000</v>
      </c>
    </row>
    <row r="21" customFormat="false" ht="18.75" hidden="false" customHeight="true" outlineLevel="0" collapsed="false">
      <c r="A21" s="45" t="n">
        <v>15</v>
      </c>
      <c r="B21" s="46" t="s">
        <v>116</v>
      </c>
      <c r="C21" s="47" t="s">
        <v>194</v>
      </c>
      <c r="D21" s="48" t="n">
        <f aca="false">'T-Accounts'!H50</f>
        <v>50000</v>
      </c>
      <c r="E21" s="48"/>
    </row>
    <row r="22" customFormat="false" ht="18.75" hidden="false" customHeight="true" outlineLevel="0" collapsed="false">
      <c r="A22" s="49" t="n">
        <v>16</v>
      </c>
      <c r="B22" s="50" t="s">
        <v>195</v>
      </c>
      <c r="C22" s="51" t="s">
        <v>196</v>
      </c>
      <c r="D22" s="52"/>
      <c r="E22" s="52" t="n">
        <f aca="false">'T-Accounts'!B56</f>
        <v>980000</v>
      </c>
    </row>
    <row r="23" customFormat="false" ht="18.75" hidden="false" customHeight="true" outlineLevel="0" collapsed="false">
      <c r="A23" s="45" t="n">
        <v>17</v>
      </c>
      <c r="B23" s="46" t="s">
        <v>197</v>
      </c>
      <c r="C23" s="47" t="s">
        <v>196</v>
      </c>
      <c r="D23" s="48"/>
      <c r="E23" s="48" t="n">
        <f aca="false">'T-Accounts'!E56</f>
        <v>760000</v>
      </c>
    </row>
    <row r="24" customFormat="false" ht="18.75" hidden="false" customHeight="true" outlineLevel="0" collapsed="false">
      <c r="A24" s="49" t="n">
        <v>18</v>
      </c>
      <c r="B24" s="50" t="s">
        <v>198</v>
      </c>
      <c r="C24" s="51" t="s">
        <v>196</v>
      </c>
      <c r="D24" s="52"/>
      <c r="E24" s="52" t="n">
        <f aca="false">'T-Accounts'!H56</f>
        <v>60000</v>
      </c>
    </row>
    <row r="25" customFormat="false" ht="18.75" hidden="false" customHeight="true" outlineLevel="0" collapsed="false">
      <c r="A25" s="45" t="n">
        <v>19</v>
      </c>
      <c r="B25" s="46" t="s">
        <v>73</v>
      </c>
      <c r="C25" s="47" t="s">
        <v>199</v>
      </c>
      <c r="D25" s="48" t="n">
        <f aca="false">'T-Accounts'!B63</f>
        <v>658000</v>
      </c>
      <c r="E25" s="48"/>
    </row>
    <row r="26" customFormat="false" ht="18.75" hidden="false" customHeight="true" outlineLevel="0" collapsed="false">
      <c r="A26" s="49" t="n">
        <v>20</v>
      </c>
      <c r="B26" s="50" t="s">
        <v>56</v>
      </c>
      <c r="C26" s="51" t="s">
        <v>199</v>
      </c>
      <c r="D26" s="52" t="n">
        <f aca="false">'T-Accounts'!E63</f>
        <v>110000</v>
      </c>
      <c r="E26" s="52"/>
    </row>
    <row r="27" customFormat="false" ht="18.75" hidden="false" customHeight="true" outlineLevel="0" collapsed="false">
      <c r="A27" s="45" t="n">
        <v>21</v>
      </c>
      <c r="B27" s="46" t="s">
        <v>65</v>
      </c>
      <c r="C27" s="47" t="s">
        <v>199</v>
      </c>
      <c r="D27" s="48" t="n">
        <f aca="false">'T-Accounts'!H62</f>
        <v>75000</v>
      </c>
      <c r="E27" s="48"/>
    </row>
    <row r="28" customFormat="false" ht="18.75" hidden="false" customHeight="true" outlineLevel="0" collapsed="false">
      <c r="A28" s="49" t="n">
        <v>22</v>
      </c>
      <c r="B28" s="50" t="s">
        <v>96</v>
      </c>
      <c r="C28" s="51" t="s">
        <v>199</v>
      </c>
      <c r="D28" s="52" t="n">
        <f aca="false">'T-Accounts'!B70</f>
        <v>290000</v>
      </c>
      <c r="E28" s="52"/>
    </row>
    <row r="29" customFormat="false" ht="18.75" hidden="false" customHeight="true" outlineLevel="0" collapsed="false">
      <c r="A29" s="45" t="n">
        <v>23</v>
      </c>
      <c r="B29" s="46" t="s">
        <v>100</v>
      </c>
      <c r="C29" s="47" t="s">
        <v>199</v>
      </c>
      <c r="D29" s="48" t="n">
        <f aca="false">'T-Accounts'!E69</f>
        <v>96000</v>
      </c>
      <c r="E29" s="48"/>
    </row>
    <row r="30" customFormat="false" ht="18.75" hidden="false" customHeight="true" outlineLevel="0" collapsed="false">
      <c r="A30" s="49" t="n">
        <v>24</v>
      </c>
      <c r="B30" s="50" t="s">
        <v>104</v>
      </c>
      <c r="C30" s="51" t="s">
        <v>199</v>
      </c>
      <c r="D30" s="52" t="n">
        <f aca="false">'T-Accounts'!H69</f>
        <v>19000</v>
      </c>
      <c r="E30" s="52"/>
    </row>
    <row r="31" customFormat="false" ht="18.75" hidden="false" customHeight="true" outlineLevel="0" collapsed="false">
      <c r="A31" s="45" t="n">
        <v>25</v>
      </c>
      <c r="B31" s="46" t="s">
        <v>108</v>
      </c>
      <c r="C31" s="47" t="s">
        <v>199</v>
      </c>
      <c r="D31" s="48" t="n">
        <f aca="false">'T-Accounts'!B76</f>
        <v>88000</v>
      </c>
      <c r="E31" s="48"/>
    </row>
    <row r="32" customFormat="false" ht="18.75" hidden="false" customHeight="true" outlineLevel="0" collapsed="false">
      <c r="A32" s="49" t="n">
        <v>26</v>
      </c>
      <c r="B32" s="50" t="s">
        <v>112</v>
      </c>
      <c r="C32" s="51" t="s">
        <v>199</v>
      </c>
      <c r="D32" s="52" t="n">
        <f aca="false">'T-Accounts'!E76</f>
        <v>24000</v>
      </c>
      <c r="E32" s="52"/>
    </row>
    <row r="33" customFormat="false" ht="18.75" hidden="false" customHeight="true" outlineLevel="0" collapsed="false">
      <c r="A33" s="45" t="n">
        <v>27</v>
      </c>
      <c r="B33" s="46" t="s">
        <v>126</v>
      </c>
      <c r="C33" s="47" t="s">
        <v>199</v>
      </c>
      <c r="D33" s="48" t="n">
        <f aca="false">'T-Accounts'!H76</f>
        <v>30000</v>
      </c>
      <c r="E33" s="48"/>
    </row>
    <row r="34" customFormat="false" ht="18.75" hidden="false" customHeight="true" outlineLevel="0" collapsed="false">
      <c r="A34" s="49" t="n">
        <v>28</v>
      </c>
      <c r="B34" s="50" t="s">
        <v>130</v>
      </c>
      <c r="C34" s="51" t="s">
        <v>199</v>
      </c>
      <c r="D34" s="52" t="n">
        <f aca="false">'T-Accounts'!B82</f>
        <v>15000</v>
      </c>
      <c r="E34" s="52"/>
    </row>
    <row r="35" customFormat="false" ht="18.75" hidden="false" customHeight="true" outlineLevel="0" collapsed="false">
      <c r="A35" s="45" t="n">
        <v>29</v>
      </c>
      <c r="B35" s="46" t="s">
        <v>134</v>
      </c>
      <c r="C35" s="47" t="s">
        <v>199</v>
      </c>
      <c r="D35" s="48" t="n">
        <f aca="false">'T-Accounts'!E82</f>
        <v>16500</v>
      </c>
      <c r="E35" s="48"/>
    </row>
    <row r="36" customFormat="false" ht="18.75" hidden="false" customHeight="true" outlineLevel="0" collapsed="false">
      <c r="A36" s="49" t="n">
        <v>30</v>
      </c>
      <c r="B36" s="50" t="s">
        <v>123</v>
      </c>
      <c r="C36" s="51" t="s">
        <v>199</v>
      </c>
      <c r="D36" s="52" t="n">
        <f aca="false">'T-Accounts'!H82</f>
        <v>9600</v>
      </c>
      <c r="E36" s="52"/>
    </row>
    <row r="37" customFormat="false" ht="18.75" hidden="false" customHeight="true" outlineLevel="0" collapsed="false">
      <c r="A37" s="45" t="n">
        <v>31</v>
      </c>
      <c r="B37" s="46" t="s">
        <v>141</v>
      </c>
      <c r="C37" s="47" t="s">
        <v>199</v>
      </c>
      <c r="D37" s="48" t="n">
        <f aca="false">'T-Accounts'!B88</f>
        <v>92225</v>
      </c>
      <c r="E37" s="48"/>
    </row>
    <row r="38" customFormat="false" ht="25.5" hidden="false" customHeight="true" outlineLevel="0" collapsed="false">
      <c r="A38" s="31"/>
      <c r="B38" s="53" t="s">
        <v>200</v>
      </c>
      <c r="C38" s="31"/>
      <c r="D38" s="54" t="n">
        <f aca="false">SUM(D7:D37)</f>
        <v>3019225</v>
      </c>
      <c r="E38" s="54" t="n">
        <f aca="false">SUM(E7:E37)</f>
        <v>3019225</v>
      </c>
    </row>
    <row r="40" customFormat="false" ht="15" hidden="false" customHeight="false" outlineLevel="0" collapsed="false">
      <c r="B40" s="34" t="s">
        <v>201</v>
      </c>
      <c r="C40" s="34"/>
      <c r="D40" s="35" t="str">
        <f aca="false">IF(D38=E38,"IN BALANCE","OUT OF BALANCE")</f>
        <v>IN BALANCE</v>
      </c>
      <c r="E40" s="35"/>
    </row>
  </sheetData>
  <mergeCells count="6">
    <mergeCell ref="A1:F1"/>
    <mergeCell ref="A2:F2"/>
    <mergeCell ref="A3:F3"/>
    <mergeCell ref="A4:F4"/>
    <mergeCell ref="B40:C40"/>
    <mergeCell ref="D40:E40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4" min="3" style="0" width="18"/>
    <col collapsed="false" customWidth="true" hidden="false" outlineLevel="0" max="5" min="5" style="0" width="3"/>
  </cols>
  <sheetData>
    <row r="1" customFormat="false" ht="39.75" hidden="false" customHeight="true" outlineLevel="0" collapsed="false">
      <c r="A1" s="15" t="s">
        <v>0</v>
      </c>
      <c r="B1" s="15"/>
      <c r="C1" s="15"/>
      <c r="D1" s="15"/>
      <c r="E1" s="15"/>
    </row>
    <row r="2" customFormat="false" ht="4.5" hidden="false" customHeight="true" outlineLevel="0" collapsed="false">
      <c r="A2" s="2"/>
      <c r="B2" s="2"/>
      <c r="C2" s="2"/>
      <c r="D2" s="2"/>
      <c r="E2" s="2"/>
    </row>
    <row r="3" customFormat="false" ht="27.75" hidden="false" customHeight="true" outlineLevel="0" collapsed="false">
      <c r="A3" s="16" t="s">
        <v>202</v>
      </c>
      <c r="B3" s="16"/>
      <c r="C3" s="16"/>
      <c r="D3" s="16"/>
      <c r="E3" s="16"/>
    </row>
    <row r="4" customFormat="false" ht="19.5" hidden="false" customHeight="true" outlineLevel="0" collapsed="false">
      <c r="A4" s="17" t="s">
        <v>24</v>
      </c>
      <c r="B4" s="17"/>
      <c r="C4" s="17"/>
      <c r="D4" s="17"/>
      <c r="E4" s="17"/>
    </row>
    <row r="5" customFormat="false" ht="7.5" hidden="false" customHeight="true" outlineLevel="0" collapsed="false"/>
    <row r="6" customFormat="false" ht="19.5" hidden="false" customHeight="true" outlineLevel="0" collapsed="false">
      <c r="B6" s="55" t="s">
        <v>203</v>
      </c>
      <c r="C6" s="55"/>
      <c r="D6" s="55"/>
    </row>
    <row r="7" customFormat="false" ht="18" hidden="false" customHeight="true" outlineLevel="0" collapsed="false">
      <c r="B7" s="56" t="s">
        <v>195</v>
      </c>
      <c r="C7" s="57" t="n">
        <f aca="false">'Trial Balance'!E22</f>
        <v>980000</v>
      </c>
      <c r="D7" s="58"/>
    </row>
    <row r="8" customFormat="false" ht="18" hidden="false" customHeight="true" outlineLevel="0" collapsed="false">
      <c r="B8" s="56" t="s">
        <v>197</v>
      </c>
      <c r="C8" s="57" t="n">
        <f aca="false">'Trial Balance'!E23</f>
        <v>760000</v>
      </c>
      <c r="D8" s="58"/>
    </row>
    <row r="9" customFormat="false" ht="18" hidden="false" customHeight="true" outlineLevel="0" collapsed="false">
      <c r="B9" s="56" t="s">
        <v>198</v>
      </c>
      <c r="C9" s="57" t="n">
        <f aca="false">'Trial Balance'!E24</f>
        <v>60000</v>
      </c>
      <c r="D9" s="58"/>
    </row>
    <row r="10" customFormat="false" ht="19.5" hidden="false" customHeight="true" outlineLevel="0" collapsed="false">
      <c r="B10" s="59" t="s">
        <v>204</v>
      </c>
      <c r="C10" s="60"/>
      <c r="D10" s="61" t="n">
        <f aca="false">SUM(C7:C9)</f>
        <v>1800000</v>
      </c>
    </row>
    <row r="11" customFormat="false" ht="6" hidden="false" customHeight="true" outlineLevel="0" collapsed="false"/>
    <row r="12" customFormat="false" ht="19.5" hidden="false" customHeight="true" outlineLevel="0" collapsed="false">
      <c r="B12" s="55" t="s">
        <v>168</v>
      </c>
      <c r="C12" s="55"/>
      <c r="D12" s="55"/>
    </row>
    <row r="13" customFormat="false" ht="18" hidden="false" customHeight="true" outlineLevel="0" collapsed="false">
      <c r="B13" s="62" t="s">
        <v>73</v>
      </c>
      <c r="D13" s="63" t="n">
        <f aca="false">'Trial Balance'!D25</f>
        <v>658000</v>
      </c>
    </row>
    <row r="14" customFormat="false" ht="19.5" hidden="false" customHeight="true" outlineLevel="0" collapsed="false">
      <c r="B14" s="59" t="s">
        <v>205</v>
      </c>
      <c r="C14" s="60"/>
      <c r="D14" s="61" t="n">
        <f aca="false">D10-D13</f>
        <v>1142000</v>
      </c>
    </row>
    <row r="15" customFormat="false" ht="6" hidden="false" customHeight="true" outlineLevel="0" collapsed="false"/>
    <row r="16" customFormat="false" ht="19.5" hidden="false" customHeight="true" outlineLevel="0" collapsed="false">
      <c r="B16" s="55" t="s">
        <v>206</v>
      </c>
      <c r="C16" s="55"/>
      <c r="D16" s="55"/>
    </row>
    <row r="17" customFormat="false" ht="18" hidden="false" customHeight="true" outlineLevel="0" collapsed="false">
      <c r="B17" s="56" t="s">
        <v>56</v>
      </c>
      <c r="C17" s="57" t="n">
        <f aca="false">'Trial Balance'!D26</f>
        <v>110000</v>
      </c>
      <c r="D17" s="58"/>
    </row>
    <row r="18" customFormat="false" ht="18" hidden="false" customHeight="true" outlineLevel="0" collapsed="false">
      <c r="B18" s="56" t="s">
        <v>65</v>
      </c>
      <c r="C18" s="57" t="n">
        <f aca="false">'Trial Balance'!D27</f>
        <v>75000</v>
      </c>
      <c r="D18" s="58"/>
    </row>
    <row r="19" customFormat="false" ht="18" hidden="false" customHeight="true" outlineLevel="0" collapsed="false">
      <c r="B19" s="56" t="s">
        <v>96</v>
      </c>
      <c r="C19" s="57" t="n">
        <f aca="false">'Trial Balance'!D28</f>
        <v>290000</v>
      </c>
      <c r="D19" s="58"/>
    </row>
    <row r="20" customFormat="false" ht="18" hidden="false" customHeight="true" outlineLevel="0" collapsed="false">
      <c r="B20" s="56" t="s">
        <v>100</v>
      </c>
      <c r="C20" s="57" t="n">
        <f aca="false">'Trial Balance'!D29</f>
        <v>96000</v>
      </c>
      <c r="D20" s="58"/>
    </row>
    <row r="21" customFormat="false" ht="18" hidden="false" customHeight="true" outlineLevel="0" collapsed="false">
      <c r="B21" s="56" t="s">
        <v>104</v>
      </c>
      <c r="C21" s="57" t="n">
        <f aca="false">'Trial Balance'!D30</f>
        <v>19000</v>
      </c>
      <c r="D21" s="58"/>
    </row>
    <row r="22" customFormat="false" ht="18" hidden="false" customHeight="true" outlineLevel="0" collapsed="false">
      <c r="B22" s="56" t="s">
        <v>108</v>
      </c>
      <c r="C22" s="57" t="n">
        <f aca="false">'Trial Balance'!D31</f>
        <v>88000</v>
      </c>
      <c r="D22" s="58"/>
    </row>
    <row r="23" customFormat="false" ht="18" hidden="false" customHeight="true" outlineLevel="0" collapsed="false">
      <c r="B23" s="56" t="s">
        <v>112</v>
      </c>
      <c r="C23" s="57" t="n">
        <f aca="false">'Trial Balance'!D32</f>
        <v>24000</v>
      </c>
      <c r="D23" s="58"/>
    </row>
    <row r="24" customFormat="false" ht="18" hidden="false" customHeight="true" outlineLevel="0" collapsed="false">
      <c r="B24" s="56" t="s">
        <v>126</v>
      </c>
      <c r="C24" s="57" t="n">
        <f aca="false">'Trial Balance'!D33</f>
        <v>30000</v>
      </c>
      <c r="D24" s="58"/>
    </row>
    <row r="25" customFormat="false" ht="18" hidden="false" customHeight="true" outlineLevel="0" collapsed="false">
      <c r="B25" s="56" t="s">
        <v>130</v>
      </c>
      <c r="C25" s="57" t="n">
        <f aca="false">'Trial Balance'!D34</f>
        <v>15000</v>
      </c>
      <c r="D25" s="58"/>
    </row>
    <row r="26" customFormat="false" ht="18" hidden="false" customHeight="true" outlineLevel="0" collapsed="false">
      <c r="B26" s="56" t="s">
        <v>134</v>
      </c>
      <c r="C26" s="57" t="n">
        <f aca="false">'Trial Balance'!D35</f>
        <v>16500</v>
      </c>
      <c r="D26" s="58"/>
    </row>
    <row r="27" customFormat="false" ht="19.5" hidden="false" customHeight="true" outlineLevel="0" collapsed="false">
      <c r="B27" s="59" t="s">
        <v>207</v>
      </c>
      <c r="C27" s="60"/>
      <c r="D27" s="61" t="n">
        <f aca="false">SUM(C17:C26)</f>
        <v>763500</v>
      </c>
    </row>
    <row r="28" customFormat="false" ht="19.5" hidden="false" customHeight="true" outlineLevel="0" collapsed="false">
      <c r="B28" s="59" t="s">
        <v>208</v>
      </c>
      <c r="C28" s="60"/>
      <c r="D28" s="61" t="n">
        <f aca="false">D14-D27</f>
        <v>378500</v>
      </c>
    </row>
    <row r="29" customFormat="false" ht="6" hidden="false" customHeight="true" outlineLevel="0" collapsed="false"/>
    <row r="30" customFormat="false" ht="19.5" hidden="false" customHeight="true" outlineLevel="0" collapsed="false">
      <c r="B30" s="55" t="s">
        <v>209</v>
      </c>
      <c r="C30" s="55"/>
      <c r="D30" s="55"/>
    </row>
    <row r="31" customFormat="false" ht="18" hidden="false" customHeight="true" outlineLevel="0" collapsed="false">
      <c r="B31" s="62" t="s">
        <v>123</v>
      </c>
      <c r="D31" s="63" t="n">
        <f aca="false">'Trial Balance'!D36</f>
        <v>9600</v>
      </c>
    </row>
    <row r="32" customFormat="false" ht="19.5" hidden="false" customHeight="true" outlineLevel="0" collapsed="false">
      <c r="B32" s="59" t="s">
        <v>210</v>
      </c>
      <c r="C32" s="60"/>
      <c r="D32" s="61" t="n">
        <f aca="false">D28-D31</f>
        <v>368900</v>
      </c>
    </row>
    <row r="33" customFormat="false" ht="6" hidden="false" customHeight="true" outlineLevel="0" collapsed="false"/>
    <row r="34" customFormat="false" ht="19.5" hidden="false" customHeight="true" outlineLevel="0" collapsed="false">
      <c r="B34" s="55" t="s">
        <v>211</v>
      </c>
      <c r="C34" s="55"/>
      <c r="D34" s="55"/>
    </row>
    <row r="35" customFormat="false" ht="18" hidden="false" customHeight="true" outlineLevel="0" collapsed="false">
      <c r="B35" s="62" t="s">
        <v>141</v>
      </c>
      <c r="D35" s="63" t="n">
        <f aca="false">'Trial Balance'!D37</f>
        <v>92225</v>
      </c>
    </row>
    <row r="36" customFormat="false" ht="3.75" hidden="false" customHeight="true" outlineLevel="0" collapsed="false"/>
    <row r="37" customFormat="false" ht="31.5" hidden="false" customHeight="true" outlineLevel="0" collapsed="false">
      <c r="B37" s="64" t="s">
        <v>212</v>
      </c>
      <c r="C37" s="64"/>
      <c r="D37" s="65" t="n">
        <f aca="false">D32-D35</f>
        <v>276675</v>
      </c>
    </row>
    <row r="39" customFormat="false" ht="15" hidden="false" customHeight="false" outlineLevel="0" collapsed="false">
      <c r="B39" s="66" t="s">
        <v>213</v>
      </c>
      <c r="C39" s="66"/>
      <c r="D39" s="67" t="n">
        <f aca="false">D37/D10</f>
        <v>0.153708333333333</v>
      </c>
    </row>
  </sheetData>
  <mergeCells count="11">
    <mergeCell ref="A1:E1"/>
    <mergeCell ref="A2:E2"/>
    <mergeCell ref="A3:E3"/>
    <mergeCell ref="A4:E4"/>
    <mergeCell ref="B6:D6"/>
    <mergeCell ref="B12:D12"/>
    <mergeCell ref="B16:D16"/>
    <mergeCell ref="B30:D30"/>
    <mergeCell ref="B34:D34"/>
    <mergeCell ref="B37:C37"/>
    <mergeCell ref="B39:C39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56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A7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4"/>
    <col collapsed="false" customWidth="true" hidden="false" outlineLevel="0" max="2" min="2" style="0" width="40"/>
    <col collapsed="false" customWidth="true" hidden="false" outlineLevel="0" max="4" min="3" style="0" width="18"/>
    <col collapsed="false" customWidth="true" hidden="false" outlineLevel="0" max="5" min="5" style="0" width="3"/>
  </cols>
  <sheetData>
    <row r="1" customFormat="false" ht="39.75" hidden="false" customHeight="true" outlineLevel="0" collapsed="false">
      <c r="A1" s="15" t="s">
        <v>0</v>
      </c>
      <c r="B1" s="15"/>
      <c r="C1" s="15"/>
      <c r="D1" s="15"/>
      <c r="E1" s="15"/>
    </row>
    <row r="2" customFormat="false" ht="4.5" hidden="false" customHeight="true" outlineLevel="0" collapsed="false">
      <c r="A2" s="2"/>
      <c r="B2" s="2"/>
      <c r="C2" s="2"/>
      <c r="D2" s="2"/>
      <c r="E2" s="2"/>
    </row>
    <row r="3" customFormat="false" ht="27.75" hidden="false" customHeight="true" outlineLevel="0" collapsed="false">
      <c r="A3" s="16" t="s">
        <v>214</v>
      </c>
      <c r="B3" s="16"/>
      <c r="C3" s="16"/>
      <c r="D3" s="16"/>
      <c r="E3" s="16"/>
    </row>
    <row r="4" customFormat="false" ht="19.5" hidden="false" customHeight="true" outlineLevel="0" collapsed="false">
      <c r="A4" s="17" t="s">
        <v>183</v>
      </c>
      <c r="B4" s="17"/>
      <c r="C4" s="17"/>
      <c r="D4" s="17"/>
      <c r="E4" s="17"/>
    </row>
    <row r="5" customFormat="false" ht="7.5" hidden="false" customHeight="true" outlineLevel="0" collapsed="false"/>
    <row r="6" customFormat="false" ht="21.75" hidden="false" customHeight="true" outlineLevel="0" collapsed="false">
      <c r="B6" s="68" t="s">
        <v>215</v>
      </c>
      <c r="C6" s="68"/>
      <c r="D6" s="68"/>
    </row>
    <row r="7" customFormat="false" ht="18" hidden="false" customHeight="true" outlineLevel="0" collapsed="false">
      <c r="B7" s="69" t="s">
        <v>216</v>
      </c>
      <c r="C7" s="69"/>
      <c r="D7" s="69"/>
    </row>
    <row r="8" customFormat="false" ht="18" hidden="false" customHeight="true" outlineLevel="0" collapsed="false">
      <c r="B8" s="56" t="s">
        <v>32</v>
      </c>
      <c r="C8" s="57" t="n">
        <f aca="false">'Trial Balance'!D7</f>
        <v>432400</v>
      </c>
      <c r="D8" s="58"/>
    </row>
    <row r="9" customFormat="false" ht="18" hidden="false" customHeight="true" outlineLevel="0" collapsed="false">
      <c r="B9" s="56" t="s">
        <v>69</v>
      </c>
      <c r="C9" s="57" t="n">
        <f aca="false">'Trial Balance'!D8</f>
        <v>580000</v>
      </c>
      <c r="D9" s="58"/>
    </row>
    <row r="10" customFormat="false" ht="18" hidden="false" customHeight="true" outlineLevel="0" collapsed="false">
      <c r="B10" s="56" t="s">
        <v>51</v>
      </c>
      <c r="C10" s="57" t="n">
        <f aca="false">'Trial Balance'!D9</f>
        <v>100000</v>
      </c>
      <c r="D10" s="58"/>
    </row>
    <row r="11" customFormat="false" ht="18" hidden="false" customHeight="true" outlineLevel="0" collapsed="false">
      <c r="B11" s="56" t="s">
        <v>60</v>
      </c>
      <c r="C11" s="57" t="n">
        <f aca="false">'Trial Balance'!D10</f>
        <v>62000</v>
      </c>
      <c r="D11" s="58"/>
    </row>
    <row r="12" customFormat="false" ht="18" hidden="false" customHeight="true" outlineLevel="0" collapsed="false">
      <c r="B12" s="56" t="s">
        <v>47</v>
      </c>
      <c r="C12" s="57" t="n">
        <f aca="false">'Trial Balance'!D11</f>
        <v>1500</v>
      </c>
      <c r="D12" s="58"/>
    </row>
    <row r="13" customFormat="false" ht="19.5" hidden="false" customHeight="true" outlineLevel="0" collapsed="false">
      <c r="B13" s="59" t="s">
        <v>217</v>
      </c>
      <c r="C13" s="60"/>
      <c r="D13" s="61" t="n">
        <f aca="false">SUM(C8:C12)</f>
        <v>1175900</v>
      </c>
    </row>
    <row r="14" customFormat="false" ht="3.75" hidden="false" customHeight="true" outlineLevel="0" collapsed="false"/>
    <row r="15" customFormat="false" ht="18" hidden="false" customHeight="true" outlineLevel="0" collapsed="false">
      <c r="B15" s="69" t="s">
        <v>218</v>
      </c>
      <c r="C15" s="69"/>
      <c r="D15" s="69"/>
    </row>
    <row r="16" customFormat="false" ht="18" hidden="false" customHeight="true" outlineLevel="0" collapsed="false">
      <c r="B16" s="56" t="s">
        <v>37</v>
      </c>
      <c r="C16" s="57" t="n">
        <f aca="false">'Trial Balance'!D12</f>
        <v>180000</v>
      </c>
      <c r="D16" s="58"/>
    </row>
    <row r="17" customFormat="false" ht="18" hidden="false" customHeight="true" outlineLevel="0" collapsed="false">
      <c r="B17" s="70" t="s">
        <v>219</v>
      </c>
      <c r="C17" s="57" t="n">
        <f aca="false">-'Trial Balance'!E13</f>
        <v>-30000</v>
      </c>
      <c r="D17" s="58"/>
    </row>
    <row r="18" customFormat="false" ht="19.5" hidden="false" customHeight="true" outlineLevel="0" collapsed="false">
      <c r="B18" s="59" t="s">
        <v>220</v>
      </c>
      <c r="C18" s="60"/>
      <c r="D18" s="61" t="n">
        <f aca="false">C16+C17</f>
        <v>150000</v>
      </c>
    </row>
    <row r="19" customFormat="false" ht="3.75" hidden="false" customHeight="true" outlineLevel="0" collapsed="false"/>
    <row r="20" customFormat="false" ht="18" hidden="false" customHeight="true" outlineLevel="0" collapsed="false">
      <c r="B20" s="69" t="s">
        <v>221</v>
      </c>
      <c r="C20" s="69"/>
      <c r="D20" s="69"/>
    </row>
    <row r="21" customFormat="false" ht="18" hidden="false" customHeight="true" outlineLevel="0" collapsed="false">
      <c r="B21" s="56" t="s">
        <v>222</v>
      </c>
      <c r="C21" s="57" t="n">
        <f aca="false">'Trial Balance'!D14</f>
        <v>90000</v>
      </c>
      <c r="D21" s="58"/>
    </row>
    <row r="22" customFormat="false" ht="18" hidden="false" customHeight="true" outlineLevel="0" collapsed="false">
      <c r="B22" s="70" t="s">
        <v>223</v>
      </c>
      <c r="C22" s="57" t="n">
        <f aca="false">-'Trial Balance'!E15</f>
        <v>-15000</v>
      </c>
      <c r="D22" s="58"/>
    </row>
    <row r="23" customFormat="false" ht="19.5" hidden="false" customHeight="true" outlineLevel="0" collapsed="false">
      <c r="B23" s="59" t="s">
        <v>224</v>
      </c>
      <c r="C23" s="60"/>
      <c r="D23" s="61" t="n">
        <f aca="false">C21+C22</f>
        <v>75000</v>
      </c>
    </row>
    <row r="24" customFormat="false" ht="3.75" hidden="false" customHeight="true" outlineLevel="0" collapsed="false"/>
    <row r="25" customFormat="false" ht="27.75" hidden="false" customHeight="true" outlineLevel="0" collapsed="false">
      <c r="B25" s="71" t="s">
        <v>225</v>
      </c>
      <c r="C25" s="71"/>
      <c r="D25" s="72" t="n">
        <f aca="false">D13+D18+D23</f>
        <v>1400900</v>
      </c>
    </row>
    <row r="26" customFormat="false" ht="9.75" hidden="false" customHeight="true" outlineLevel="0" collapsed="false"/>
    <row r="27" customFormat="false" ht="21.75" hidden="false" customHeight="true" outlineLevel="0" collapsed="false">
      <c r="B27" s="68" t="s">
        <v>226</v>
      </c>
      <c r="C27" s="68"/>
      <c r="D27" s="68"/>
    </row>
    <row r="28" customFormat="false" ht="18" hidden="false" customHeight="true" outlineLevel="0" collapsed="false">
      <c r="B28" s="69" t="s">
        <v>227</v>
      </c>
      <c r="C28" s="69"/>
      <c r="D28" s="69"/>
    </row>
    <row r="29" customFormat="false" ht="18" hidden="false" customHeight="true" outlineLevel="0" collapsed="false">
      <c r="B29" s="56" t="s">
        <v>88</v>
      </c>
      <c r="C29" s="57" t="n">
        <f aca="false">'Trial Balance'!E16</f>
        <v>340000</v>
      </c>
      <c r="D29" s="58"/>
    </row>
    <row r="30" customFormat="false" ht="18" hidden="false" customHeight="true" outlineLevel="0" collapsed="false">
      <c r="B30" s="56" t="s">
        <v>190</v>
      </c>
      <c r="C30" s="57" t="n">
        <f aca="false">'Trial Balance'!E17</f>
        <v>22000</v>
      </c>
      <c r="D30" s="58"/>
    </row>
    <row r="31" customFormat="false" ht="18" hidden="false" customHeight="true" outlineLevel="0" collapsed="false">
      <c r="B31" s="56" t="s">
        <v>191</v>
      </c>
      <c r="C31" s="57" t="n">
        <f aca="false">'Trial Balance'!E18</f>
        <v>92225</v>
      </c>
      <c r="D31" s="58"/>
    </row>
    <row r="32" customFormat="false" ht="19.5" hidden="false" customHeight="true" outlineLevel="0" collapsed="false">
      <c r="B32" s="59" t="s">
        <v>228</v>
      </c>
      <c r="C32" s="60"/>
      <c r="D32" s="61" t="n">
        <f aca="false">SUM(C29:C31)</f>
        <v>454225</v>
      </c>
    </row>
    <row r="33" customFormat="false" ht="3.75" hidden="false" customHeight="true" outlineLevel="0" collapsed="false"/>
    <row r="34" customFormat="false" ht="18" hidden="false" customHeight="true" outlineLevel="0" collapsed="false">
      <c r="B34" s="69" t="s">
        <v>229</v>
      </c>
      <c r="C34" s="69"/>
      <c r="D34" s="69"/>
    </row>
    <row r="35" customFormat="false" ht="18" hidden="false" customHeight="true" outlineLevel="0" collapsed="false">
      <c r="B35" s="56" t="s">
        <v>192</v>
      </c>
      <c r="C35" s="57" t="n">
        <f aca="false">'Trial Balance'!E19</f>
        <v>120000</v>
      </c>
      <c r="D35" s="58"/>
    </row>
    <row r="36" customFormat="false" ht="19.5" hidden="false" customHeight="true" outlineLevel="0" collapsed="false">
      <c r="B36" s="59" t="s">
        <v>230</v>
      </c>
      <c r="C36" s="60"/>
      <c r="D36" s="61" t="n">
        <f aca="false">C35</f>
        <v>120000</v>
      </c>
    </row>
    <row r="37" customFormat="false" ht="3.75" hidden="false" customHeight="true" outlineLevel="0" collapsed="false"/>
    <row r="38" customFormat="false" ht="19.5" hidden="false" customHeight="true" outlineLevel="0" collapsed="false">
      <c r="B38" s="59" t="s">
        <v>231</v>
      </c>
      <c r="C38" s="60"/>
      <c r="D38" s="61" t="n">
        <f aca="false">D32+D36</f>
        <v>574225</v>
      </c>
    </row>
    <row r="39" customFormat="false" ht="9.75" hidden="false" customHeight="true" outlineLevel="0" collapsed="false"/>
    <row r="40" customFormat="false" ht="21.75" hidden="false" customHeight="true" outlineLevel="0" collapsed="false">
      <c r="B40" s="68" t="s">
        <v>232</v>
      </c>
      <c r="C40" s="68"/>
      <c r="D40" s="68"/>
    </row>
    <row r="41" customFormat="false" ht="18" hidden="false" customHeight="true" outlineLevel="0" collapsed="false">
      <c r="B41" s="56" t="s">
        <v>193</v>
      </c>
      <c r="C41" s="58"/>
      <c r="D41" s="57" t="n">
        <f aca="false">'Trial Balance'!E20</f>
        <v>600000</v>
      </c>
    </row>
    <row r="42" customFormat="false" ht="18" hidden="false" customHeight="true" outlineLevel="0" collapsed="false">
      <c r="B42" s="56" t="s">
        <v>233</v>
      </c>
      <c r="C42" s="57" t="n">
        <f aca="false">'Income Statement'!D37</f>
        <v>276675</v>
      </c>
      <c r="D42" s="58"/>
    </row>
    <row r="43" customFormat="false" ht="18" hidden="false" customHeight="true" outlineLevel="0" collapsed="false">
      <c r="B43" s="70" t="s">
        <v>234</v>
      </c>
      <c r="C43" s="57" t="n">
        <f aca="false">-'Trial Balance'!D21</f>
        <v>-50000</v>
      </c>
      <c r="D43" s="58"/>
    </row>
    <row r="44" customFormat="false" ht="19.5" hidden="false" customHeight="true" outlineLevel="0" collapsed="false">
      <c r="B44" s="59" t="s">
        <v>235</v>
      </c>
      <c r="C44" s="60"/>
      <c r="D44" s="61" t="n">
        <f aca="false">C42+C43</f>
        <v>226675</v>
      </c>
    </row>
    <row r="45" customFormat="false" ht="3.75" hidden="false" customHeight="true" outlineLevel="0" collapsed="false"/>
    <row r="46" customFormat="false" ht="19.5" hidden="false" customHeight="true" outlineLevel="0" collapsed="false">
      <c r="B46" s="59" t="s">
        <v>236</v>
      </c>
      <c r="C46" s="60"/>
      <c r="D46" s="61" t="n">
        <f aca="false">D41+D44</f>
        <v>826675</v>
      </c>
    </row>
    <row r="47" customFormat="false" ht="3.75" hidden="false" customHeight="true" outlineLevel="0" collapsed="false"/>
    <row r="48" customFormat="false" ht="27.75" hidden="false" customHeight="true" outlineLevel="0" collapsed="false">
      <c r="B48" s="71" t="s">
        <v>237</v>
      </c>
      <c r="C48" s="71"/>
      <c r="D48" s="72" t="n">
        <f aca="false">D38+D46</f>
        <v>1400900</v>
      </c>
    </row>
    <row r="49" customFormat="false" ht="7.5" hidden="false" customHeight="true" outlineLevel="0" collapsed="false"/>
    <row r="50" customFormat="false" ht="19.5" hidden="false" customHeight="true" outlineLevel="0" collapsed="false">
      <c r="B50" s="34" t="s">
        <v>238</v>
      </c>
      <c r="C50" s="34"/>
      <c r="D50" s="73" t="str">
        <f aca="false">IF(D25=D48,"IN BALANCE","OUT OF BALANCE")</f>
        <v>IN BALANCE</v>
      </c>
    </row>
    <row r="52" customFormat="false" ht="19.5" hidden="false" customHeight="true" outlineLevel="0" collapsed="false">
      <c r="B52" s="55" t="s">
        <v>239</v>
      </c>
      <c r="C52" s="55"/>
      <c r="D52" s="55"/>
    </row>
    <row r="53" customFormat="false" ht="18" hidden="false" customHeight="true" outlineLevel="0" collapsed="false">
      <c r="B53" s="74" t="s">
        <v>240</v>
      </c>
      <c r="C53" s="75"/>
      <c r="D53" s="76" t="n">
        <f aca="false">D13/D32</f>
        <v>2.58880510760086</v>
      </c>
    </row>
    <row r="54" customFormat="false" ht="18" hidden="false" customHeight="true" outlineLevel="0" collapsed="false">
      <c r="B54" s="74" t="s">
        <v>241</v>
      </c>
      <c r="C54" s="75"/>
      <c r="D54" s="76" t="n">
        <f aca="false">D38/D46</f>
        <v>0.69462001391115</v>
      </c>
    </row>
    <row r="55" customFormat="false" ht="18" hidden="false" customHeight="true" outlineLevel="0" collapsed="false">
      <c r="B55" s="74" t="s">
        <v>242</v>
      </c>
      <c r="C55" s="75"/>
      <c r="D55" s="77" t="n">
        <f aca="false">D13-D32</f>
        <v>721675</v>
      </c>
    </row>
    <row r="56" customFormat="false" ht="18" hidden="false" customHeight="true" outlineLevel="0" collapsed="false">
      <c r="B56" s="74" t="s">
        <v>243</v>
      </c>
      <c r="C56" s="75"/>
      <c r="D56" s="78" t="n">
        <f aca="false">'Income Statement'!D37/D46</f>
        <v>0.334684126168083</v>
      </c>
    </row>
  </sheetData>
  <mergeCells count="16">
    <mergeCell ref="A1:E1"/>
    <mergeCell ref="A2:E2"/>
    <mergeCell ref="A3:E3"/>
    <mergeCell ref="A4:E4"/>
    <mergeCell ref="B6:D6"/>
    <mergeCell ref="B7:D7"/>
    <mergeCell ref="B15:D15"/>
    <mergeCell ref="B20:D20"/>
    <mergeCell ref="B25:C25"/>
    <mergeCell ref="B27:D27"/>
    <mergeCell ref="B28:D28"/>
    <mergeCell ref="B34:D34"/>
    <mergeCell ref="B40:D40"/>
    <mergeCell ref="B48:C48"/>
    <mergeCell ref="B50:C50"/>
    <mergeCell ref="B52:D5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2026-05-18T11:26:17Z</dcterms:created>
  <dc:creator>openpyxl</dc:creator>
  <dc:description/>
  <dc:language>en-US</dc:language>
  <cp:lastModifiedBy/>
  <dcterms:modified xsi:type="dcterms:W3CDTF">2026-05-18T11:26:17Z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