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ments Regist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<sst xmlns="http://schemas.openxmlformats.org/spreadsheetml/2006/main" count="117" uniqueCount="74">
  <si>
    <t xml:space="preserve">HUR NUSRAT</t>
  </si>
  <si>
    <t xml:space="preserve">Outgoing Payments Register — EFT, Cheque, Wire &amp; Online</t>
  </si>
  <si>
    <t xml:space="preserve">Accounts Payable  •  Reporting Period: March 2024  •  CAD / USD</t>
  </si>
  <si>
    <t xml:space="preserve">Pay Date</t>
  </si>
  <si>
    <t xml:space="preserve">Payment Ref</t>
  </si>
  <si>
    <t xml:space="preserve">Vendor / Payee</t>
  </si>
  <si>
    <t xml:space="preserve">Invoice #</t>
  </si>
  <si>
    <t xml:space="preserve">Method</t>
  </si>
  <si>
    <t xml:space="preserve">Bank Account</t>
  </si>
  <si>
    <t xml:space="preserve">Currency</t>
  </si>
  <si>
    <t xml:space="preserve">FX Rate</t>
  </si>
  <si>
    <t xml:space="preserve">Amount (Doc)</t>
  </si>
  <si>
    <t xml:space="preserve">Amount (CAD)</t>
  </si>
  <si>
    <t xml:space="preserve">Status</t>
  </si>
  <si>
    <t xml:space="preserve">04-Mar-2024</t>
  </si>
  <si>
    <t xml:space="preserve">EFT-20451</t>
  </si>
  <si>
    <t xml:space="preserve">Milano Textile Mills</t>
  </si>
  <si>
    <t xml:space="preserve">INV-8841</t>
  </si>
  <si>
    <t xml:space="preserve">EFT</t>
  </si>
  <si>
    <t xml:space="preserve">RBC Operating</t>
  </si>
  <si>
    <t xml:space="preserve">CAD</t>
  </si>
  <si>
    <t xml:space="preserve">Cleared</t>
  </si>
  <si>
    <t xml:space="preserve">06-Mar-2024</t>
  </si>
  <si>
    <t xml:space="preserve">WIR-00318</t>
  </si>
  <si>
    <t xml:space="preserve">Atelier Silk Importers SA</t>
  </si>
  <si>
    <t xml:space="preserve">INV-2207</t>
  </si>
  <si>
    <t xml:space="preserve">Wire</t>
  </si>
  <si>
    <t xml:space="preserve">RBC USD</t>
  </si>
  <si>
    <t xml:space="preserve">USD</t>
  </si>
  <si>
    <t xml:space="preserve">08-Mar-2024</t>
  </si>
  <si>
    <t xml:space="preserve">CHQ-10592</t>
  </si>
  <si>
    <t xml:space="preserve">Heritage Property Mgmt</t>
  </si>
  <si>
    <t xml:space="preserve">RENT-0324</t>
  </si>
  <si>
    <t xml:space="preserve">Cheque</t>
  </si>
  <si>
    <t xml:space="preserve">11-Mar-2024</t>
  </si>
  <si>
    <t xml:space="preserve">EFT-20452</t>
  </si>
  <si>
    <t xml:space="preserve">Northern Trims &amp; Notions</t>
  </si>
  <si>
    <t xml:space="preserve">INV-4419</t>
  </si>
  <si>
    <t xml:space="preserve">12-Mar-2024</t>
  </si>
  <si>
    <t xml:space="preserve">ONL-77103</t>
  </si>
  <si>
    <t xml:space="preserve">Hydro One</t>
  </si>
  <si>
    <t xml:space="preserve">UTIL-0324</t>
  </si>
  <si>
    <t xml:space="preserve">Online</t>
  </si>
  <si>
    <t xml:space="preserve">14-Mar-2024</t>
  </si>
  <si>
    <t xml:space="preserve">WIR-00319</t>
  </si>
  <si>
    <t xml:space="preserve">Paris Embellishment Co.</t>
  </si>
  <si>
    <t xml:space="preserve">INV-5560</t>
  </si>
  <si>
    <t xml:space="preserve">18-Mar-2024</t>
  </si>
  <si>
    <t xml:space="preserve">EFT-20453</t>
  </si>
  <si>
    <t xml:space="preserve">Runway Events Group</t>
  </si>
  <si>
    <t xml:space="preserve">INV-3092</t>
  </si>
  <si>
    <t xml:space="preserve">20-Mar-2024</t>
  </si>
  <si>
    <t xml:space="preserve">CHQ-10593</t>
  </si>
  <si>
    <t xml:space="preserve">Quebec Couriers Inc.</t>
  </si>
  <si>
    <t xml:space="preserve">INV-1187</t>
  </si>
  <si>
    <t xml:space="preserve">22-Mar-2024</t>
  </si>
  <si>
    <t xml:space="preserve">ONL-77104</t>
  </si>
  <si>
    <t xml:space="preserve">Bell Canada</t>
  </si>
  <si>
    <t xml:space="preserve">TEL-0324</t>
  </si>
  <si>
    <t xml:space="preserve">25-Mar-2024</t>
  </si>
  <si>
    <t xml:space="preserve">EFT-20454</t>
  </si>
  <si>
    <t xml:space="preserve">Studio Lighting Solutions</t>
  </si>
  <si>
    <t xml:space="preserve">INV-7715</t>
  </si>
  <si>
    <t xml:space="preserve">27-Mar-2024</t>
  </si>
  <si>
    <t xml:space="preserve">WIR-00320</t>
  </si>
  <si>
    <t xml:space="preserve">Lombardia Leather Goods</t>
  </si>
  <si>
    <t xml:space="preserve">INV-9903</t>
  </si>
  <si>
    <t xml:space="preserve">29-Mar-2024</t>
  </si>
  <si>
    <t xml:space="preserve">EFT-20455</t>
  </si>
  <si>
    <t xml:space="preserve">Creative Media Partners</t>
  </si>
  <si>
    <t xml:space="preserve">INV-6628</t>
  </si>
  <si>
    <t xml:space="preserve">TOTAL PAYMENTS DISBURSED</t>
  </si>
  <si>
    <t xml:space="preserve">PAYMENTS BY METHOD (CAD equivalent)</t>
  </si>
  <si>
    <t xml:space="preserve">All payments matched to approved invoices (3-way match: PO / receipt / invoice) before release. USD wire transfers converted at daily rate; FX gain/loss posted at month-end. Cheque payments logged for positive-pay bank reconciliation.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</si>
</sst>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yy"/>
    <numFmt numFmtId="166" formatCode="0.0000"/>
    <numFmt numFmtId="167" formatCode="\$#,##0.00;&quot;($&quot;#,##0.00\);\–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9.5"/>
      <color rgb="FF1C4E80"/>
      <name val="Calibri"/>
      <family val="0"/>
      <charset val="1"/>
    </font>
    <font>
      <b val="true"/>
      <sz val="9.5"/>
      <color rgb="FF1E7F4C"/>
      <name val="Calibri"/>
      <family val="0"/>
      <charset val="1"/>
    </font>
    <font>
      <b val="true"/>
      <sz val="9.5"/>
      <color rgb="FFB9821F"/>
      <name val="Calibri"/>
      <family val="0"/>
      <charset val="1"/>
    </font>
    <font>
      <b val="true"/>
      <sz val="9.5"/>
      <color rgb="FF5A6B7B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0"/>
      <color rgb="FF0F2A47"/>
      <name val="Calibri"/>
      <family val="0"/>
      <charset val="1"/>
    </font>
    <font>
      <sz val="9.5"/>
      <color rgb="FF1A1A1A"/>
      <name val="Calibri"/>
      <family val="0"/>
      <charset val="1"/>
    </font>
    <font>
      <i val="true"/>
      <sz val="9"/>
      <color rgb="FF5A6B7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A47"/>
        <bgColor rgb="FF1A1A1A"/>
      </patternFill>
    </fill>
    <fill>
      <patternFill patternType="solid">
        <fgColor rgb="FFC8A24B"/>
        <bgColor rgb="FFB9821F"/>
      </patternFill>
    </fill>
    <fill>
      <patternFill patternType="solid">
        <fgColor rgb="FFF4F7FB"/>
        <bgColor rgb="FFFFFFFF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6" borderId="2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2" fillId="2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821F"/>
      <rgbColor rgb="FF800080"/>
      <rgbColor rgb="FF1E7F4C"/>
      <rgbColor rgb="FFC0C0C0"/>
      <rgbColor rgb="FF808080"/>
      <rgbColor rgb="FF9999FF"/>
      <rgbColor rgb="FF993366"/>
      <rgbColor rgb="FFF4F7FB"/>
      <rgbColor rgb="FFCCFFFF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C8A24B"/>
      <rgbColor rgb="FF0F2A47"/>
      <rgbColor rgb="FF339966"/>
      <rgbColor rgb="FF003300"/>
      <rgbColor rgb="FF333300"/>
      <rgbColor rgb="FF993300"/>
      <rgbColor rgb="FF993366"/>
      <rgbColor rgb="FF1C4E80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1"/>
    <col collapsed="false" customWidth="true" hidden="false" outlineLevel="0" max="3" min="3" style="0" width="24"/>
    <col collapsed="false" customWidth="true" hidden="false" outlineLevel="0" max="4" min="4" style="0" width="13"/>
    <col collapsed="false" customWidth="true" hidden="false" outlineLevel="0" max="5" min="5" style="0" width="11"/>
    <col collapsed="false" customWidth="true" hidden="false" outlineLevel="0" max="6" min="6" style="0" width="13"/>
    <col collapsed="false" customWidth="true" hidden="false" outlineLevel="0" max="7" min="7" style="0" width="10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1" min="10" style="0" width="13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5" t="s">
        <v>4</v>
      </c>
      <c r="C6" s="6" t="s">
        <v>5</v>
      </c>
      <c r="D6" s="5" t="s">
        <v>6</v>
      </c>
      <c r="E6" s="5" t="s">
        <v>7</v>
      </c>
      <c r="F6" s="6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</row>
    <row r="7" customFormat="false" ht="19.5" hidden="false" customHeight="true" outlineLevel="0" collapsed="false">
      <c r="A7" s="7" t="s">
        <v>14</v>
      </c>
      <c r="B7" s="8" t="s">
        <v>15</v>
      </c>
      <c r="C7" s="9" t="s">
        <v>16</v>
      </c>
      <c r="D7" s="8" t="s">
        <v>17</v>
      </c>
      <c r="E7" s="10" t="s">
        <v>18</v>
      </c>
      <c r="F7" s="9" t="s">
        <v>19</v>
      </c>
      <c r="G7" s="8" t="s">
        <v>20</v>
      </c>
      <c r="H7" s="11" t="n">
        <v>1</v>
      </c>
      <c r="I7" s="12" t="n">
        <v>42850</v>
      </c>
      <c r="J7" s="12" t="n">
        <f aca="false">I7*H7</f>
        <v>42850</v>
      </c>
      <c r="K7" s="13" t="s">
        <v>21</v>
      </c>
    </row>
    <row r="8" customFormat="false" ht="19.5" hidden="false" customHeight="true" outlineLevel="0" collapsed="false">
      <c r="A8" s="14" t="s">
        <v>22</v>
      </c>
      <c r="B8" s="15" t="s">
        <v>23</v>
      </c>
      <c r="C8" s="16" t="s">
        <v>24</v>
      </c>
      <c r="D8" s="15" t="s">
        <v>25</v>
      </c>
      <c r="E8" s="17" t="s">
        <v>26</v>
      </c>
      <c r="F8" s="16" t="s">
        <v>27</v>
      </c>
      <c r="G8" s="15" t="s">
        <v>28</v>
      </c>
      <c r="H8" s="18" t="n">
        <v>1.354</v>
      </c>
      <c r="I8" s="19" t="n">
        <v>18600</v>
      </c>
      <c r="J8" s="19" t="n">
        <f aca="false">I8*H8</f>
        <v>25184.4</v>
      </c>
      <c r="K8" s="20" t="s">
        <v>21</v>
      </c>
    </row>
    <row r="9" customFormat="false" ht="19.5" hidden="false" customHeight="true" outlineLevel="0" collapsed="false">
      <c r="A9" s="7" t="s">
        <v>29</v>
      </c>
      <c r="B9" s="8" t="s">
        <v>30</v>
      </c>
      <c r="C9" s="9" t="s">
        <v>31</v>
      </c>
      <c r="D9" s="8" t="s">
        <v>32</v>
      </c>
      <c r="E9" s="21" t="s">
        <v>33</v>
      </c>
      <c r="F9" s="9" t="s">
        <v>19</v>
      </c>
      <c r="G9" s="8" t="s">
        <v>20</v>
      </c>
      <c r="H9" s="11" t="n">
        <v>1</v>
      </c>
      <c r="I9" s="12" t="n">
        <v>9600</v>
      </c>
      <c r="J9" s="12" t="n">
        <f aca="false">I9*H9</f>
        <v>9600</v>
      </c>
      <c r="K9" s="13" t="s">
        <v>21</v>
      </c>
    </row>
    <row r="10" customFormat="false" ht="19.5" hidden="false" customHeight="true" outlineLevel="0" collapsed="false">
      <c r="A10" s="14" t="s">
        <v>34</v>
      </c>
      <c r="B10" s="15" t="s">
        <v>35</v>
      </c>
      <c r="C10" s="16" t="s">
        <v>36</v>
      </c>
      <c r="D10" s="15" t="s">
        <v>37</v>
      </c>
      <c r="E10" s="22" t="s">
        <v>18</v>
      </c>
      <c r="F10" s="16" t="s">
        <v>19</v>
      </c>
      <c r="G10" s="15" t="s">
        <v>20</v>
      </c>
      <c r="H10" s="18" t="n">
        <v>1</v>
      </c>
      <c r="I10" s="19" t="n">
        <v>7320.45</v>
      </c>
      <c r="J10" s="19" t="n">
        <f aca="false">I10*H10</f>
        <v>7320.45</v>
      </c>
      <c r="K10" s="20" t="s">
        <v>21</v>
      </c>
    </row>
    <row r="11" customFormat="false" ht="19.5" hidden="false" customHeight="true" outlineLevel="0" collapsed="false">
      <c r="A11" s="7" t="s">
        <v>38</v>
      </c>
      <c r="B11" s="8" t="s">
        <v>39</v>
      </c>
      <c r="C11" s="9" t="s">
        <v>40</v>
      </c>
      <c r="D11" s="8" t="s">
        <v>41</v>
      </c>
      <c r="E11" s="13" t="s">
        <v>42</v>
      </c>
      <c r="F11" s="9" t="s">
        <v>19</v>
      </c>
      <c r="G11" s="8" t="s">
        <v>20</v>
      </c>
      <c r="H11" s="11" t="n">
        <v>1</v>
      </c>
      <c r="I11" s="12" t="n">
        <v>1880.16</v>
      </c>
      <c r="J11" s="12" t="n">
        <f aca="false">I11*H11</f>
        <v>1880.16</v>
      </c>
      <c r="K11" s="13" t="s">
        <v>21</v>
      </c>
    </row>
    <row r="12" customFormat="false" ht="19.5" hidden="false" customHeight="true" outlineLevel="0" collapsed="false">
      <c r="A12" s="14" t="s">
        <v>43</v>
      </c>
      <c r="B12" s="15" t="s">
        <v>44</v>
      </c>
      <c r="C12" s="16" t="s">
        <v>45</v>
      </c>
      <c r="D12" s="15" t="s">
        <v>46</v>
      </c>
      <c r="E12" s="17" t="s">
        <v>26</v>
      </c>
      <c r="F12" s="16" t="s">
        <v>27</v>
      </c>
      <c r="G12" s="15" t="s">
        <v>28</v>
      </c>
      <c r="H12" s="18" t="n">
        <v>1.358</v>
      </c>
      <c r="I12" s="19" t="n">
        <v>11250</v>
      </c>
      <c r="J12" s="19" t="n">
        <f aca="false">I12*H12</f>
        <v>15277.5</v>
      </c>
      <c r="K12" s="20" t="s">
        <v>21</v>
      </c>
    </row>
    <row r="13" customFormat="false" ht="19.5" hidden="false" customHeight="true" outlineLevel="0" collapsed="false">
      <c r="A13" s="7" t="s">
        <v>47</v>
      </c>
      <c r="B13" s="8" t="s">
        <v>48</v>
      </c>
      <c r="C13" s="9" t="s">
        <v>49</v>
      </c>
      <c r="D13" s="8" t="s">
        <v>50</v>
      </c>
      <c r="E13" s="10" t="s">
        <v>18</v>
      </c>
      <c r="F13" s="9" t="s">
        <v>19</v>
      </c>
      <c r="G13" s="8" t="s">
        <v>20</v>
      </c>
      <c r="H13" s="11" t="n">
        <v>1</v>
      </c>
      <c r="I13" s="12" t="n">
        <v>28500</v>
      </c>
      <c r="J13" s="12" t="n">
        <f aca="false">I13*H13</f>
        <v>28500</v>
      </c>
      <c r="K13" s="13" t="s">
        <v>21</v>
      </c>
    </row>
    <row r="14" customFormat="false" ht="19.5" hidden="false" customHeight="true" outlineLevel="0" collapsed="false">
      <c r="A14" s="14" t="s">
        <v>51</v>
      </c>
      <c r="B14" s="15" t="s">
        <v>52</v>
      </c>
      <c r="C14" s="16" t="s">
        <v>53</v>
      </c>
      <c r="D14" s="15" t="s">
        <v>54</v>
      </c>
      <c r="E14" s="23" t="s">
        <v>33</v>
      </c>
      <c r="F14" s="16" t="s">
        <v>19</v>
      </c>
      <c r="G14" s="15" t="s">
        <v>20</v>
      </c>
      <c r="H14" s="18" t="n">
        <v>1</v>
      </c>
      <c r="I14" s="19" t="n">
        <v>2140.75</v>
      </c>
      <c r="J14" s="19" t="n">
        <f aca="false">I14*H14</f>
        <v>2140.75</v>
      </c>
      <c r="K14" s="20" t="s">
        <v>21</v>
      </c>
    </row>
    <row r="15" customFormat="false" ht="19.5" hidden="false" customHeight="true" outlineLevel="0" collapsed="false">
      <c r="A15" s="7" t="s">
        <v>55</v>
      </c>
      <c r="B15" s="8" t="s">
        <v>56</v>
      </c>
      <c r="C15" s="9" t="s">
        <v>57</v>
      </c>
      <c r="D15" s="8" t="s">
        <v>58</v>
      </c>
      <c r="E15" s="13" t="s">
        <v>42</v>
      </c>
      <c r="F15" s="9" t="s">
        <v>19</v>
      </c>
      <c r="G15" s="8" t="s">
        <v>20</v>
      </c>
      <c r="H15" s="11" t="n">
        <v>1</v>
      </c>
      <c r="I15" s="12" t="n">
        <v>640.3</v>
      </c>
      <c r="J15" s="12" t="n">
        <f aca="false">I15*H15</f>
        <v>640.3</v>
      </c>
      <c r="K15" s="13" t="s">
        <v>21</v>
      </c>
    </row>
    <row r="16" customFormat="false" ht="19.5" hidden="false" customHeight="true" outlineLevel="0" collapsed="false">
      <c r="A16" s="14" t="s">
        <v>59</v>
      </c>
      <c r="B16" s="15" t="s">
        <v>60</v>
      </c>
      <c r="C16" s="16" t="s">
        <v>61</v>
      </c>
      <c r="D16" s="15" t="s">
        <v>62</v>
      </c>
      <c r="E16" s="22" t="s">
        <v>18</v>
      </c>
      <c r="F16" s="16" t="s">
        <v>19</v>
      </c>
      <c r="G16" s="15" t="s">
        <v>20</v>
      </c>
      <c r="H16" s="18" t="n">
        <v>1</v>
      </c>
      <c r="I16" s="19" t="n">
        <v>5460</v>
      </c>
      <c r="J16" s="19" t="n">
        <f aca="false">I16*H16</f>
        <v>5460</v>
      </c>
      <c r="K16" s="20" t="s">
        <v>21</v>
      </c>
    </row>
    <row r="17" customFormat="false" ht="19.5" hidden="false" customHeight="true" outlineLevel="0" collapsed="false">
      <c r="A17" s="7" t="s">
        <v>63</v>
      </c>
      <c r="B17" s="8" t="s">
        <v>64</v>
      </c>
      <c r="C17" s="9" t="s">
        <v>65</v>
      </c>
      <c r="D17" s="8" t="s">
        <v>66</v>
      </c>
      <c r="E17" s="24" t="s">
        <v>26</v>
      </c>
      <c r="F17" s="9" t="s">
        <v>27</v>
      </c>
      <c r="G17" s="8" t="s">
        <v>28</v>
      </c>
      <c r="H17" s="11" t="n">
        <v>1.3505</v>
      </c>
      <c r="I17" s="12" t="n">
        <v>9400</v>
      </c>
      <c r="J17" s="12" t="n">
        <f aca="false">I17*H17</f>
        <v>12694.7</v>
      </c>
      <c r="K17" s="13" t="s">
        <v>21</v>
      </c>
    </row>
    <row r="18" customFormat="false" ht="19.5" hidden="false" customHeight="true" outlineLevel="0" collapsed="false">
      <c r="A18" s="14" t="s">
        <v>67</v>
      </c>
      <c r="B18" s="15" t="s">
        <v>68</v>
      </c>
      <c r="C18" s="16" t="s">
        <v>69</v>
      </c>
      <c r="D18" s="15" t="s">
        <v>70</v>
      </c>
      <c r="E18" s="22" t="s">
        <v>18</v>
      </c>
      <c r="F18" s="16" t="s">
        <v>19</v>
      </c>
      <c r="G18" s="15" t="s">
        <v>20</v>
      </c>
      <c r="H18" s="18" t="n">
        <v>1</v>
      </c>
      <c r="I18" s="19" t="n">
        <v>14200</v>
      </c>
      <c r="J18" s="19" t="n">
        <f aca="false">I18*H18</f>
        <v>14200</v>
      </c>
      <c r="K18" s="20" t="s">
        <v>21</v>
      </c>
    </row>
    <row r="19" customFormat="false" ht="24" hidden="false" customHeight="true" outlineLevel="0" collapsed="false">
      <c r="A19" s="25"/>
      <c r="B19" s="25"/>
      <c r="C19" s="26" t="s">
        <v>71</v>
      </c>
      <c r="D19" s="25"/>
      <c r="E19" s="25"/>
      <c r="F19" s="25"/>
      <c r="G19" s="25"/>
      <c r="H19" s="25"/>
      <c r="I19" s="25"/>
      <c r="J19" s="27" t="n">
        <f aca="false">SUM(J7:J18)</f>
        <v>165748.26</v>
      </c>
      <c r="K19" s="25"/>
    </row>
    <row r="21" customFormat="false" ht="15" hidden="false" customHeight="false" outlineLevel="0" collapsed="false">
      <c r="C21" s="28" t="s">
        <v>72</v>
      </c>
    </row>
    <row r="22" customFormat="false" ht="18" hidden="false" customHeight="true" outlineLevel="0" collapsed="false">
      <c r="C22" s="29" t="s">
        <v>18</v>
      </c>
      <c r="D22" s="30"/>
      <c r="E22" s="30"/>
      <c r="F22" s="30"/>
      <c r="G22" s="30"/>
      <c r="H22" s="30"/>
      <c r="I22" s="30"/>
      <c r="J22" s="31" t="n">
        <f aca="false">SUMIF(E7:E18,"EFT",J7:J18)</f>
        <v>98330.45</v>
      </c>
    </row>
    <row r="23" customFormat="false" ht="18" hidden="false" customHeight="true" outlineLevel="0" collapsed="false">
      <c r="C23" s="29" t="s">
        <v>26</v>
      </c>
      <c r="D23" s="30"/>
      <c r="E23" s="30"/>
      <c r="F23" s="30"/>
      <c r="G23" s="30"/>
      <c r="H23" s="30"/>
      <c r="I23" s="30"/>
      <c r="J23" s="31" t="n">
        <f aca="false">SUMIF(E7:E18,"Wire",J7:J18)</f>
        <v>53156.6</v>
      </c>
    </row>
    <row r="24" customFormat="false" ht="18" hidden="false" customHeight="true" outlineLevel="0" collapsed="false">
      <c r="C24" s="29" t="s">
        <v>33</v>
      </c>
      <c r="D24" s="30"/>
      <c r="E24" s="30"/>
      <c r="F24" s="30"/>
      <c r="G24" s="30"/>
      <c r="H24" s="30"/>
      <c r="I24" s="30"/>
      <c r="J24" s="31" t="n">
        <f aca="false">SUMIF(E7:E18,"Cheque",J7:J18)</f>
        <v>11740.75</v>
      </c>
    </row>
    <row r="25" customFormat="false" ht="18" hidden="false" customHeight="true" outlineLevel="0" collapsed="false">
      <c r="C25" s="29" t="s">
        <v>42</v>
      </c>
      <c r="D25" s="30"/>
      <c r="E25" s="30"/>
      <c r="F25" s="30"/>
      <c r="G25" s="30"/>
      <c r="H25" s="30"/>
      <c r="I25" s="30"/>
      <c r="J25" s="31" t="n">
        <f aca="false">SUMIF(E7:E18,"Online",J7:J18)</f>
        <v>2520.46</v>
      </c>
    </row>
    <row r="27" customFormat="false" ht="15" hidden="false" customHeight="false" outlineLevel="0" collapsed="false">
      <c r="A27" s="32" t="s">
        <v>73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5">
    <mergeCell ref="A1:K1"/>
    <mergeCell ref="A2:K2"/>
    <mergeCell ref="A3:K3"/>
    <mergeCell ref="A4:K4"/>
    <mergeCell ref="A27:K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